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Kraseker\Skrbeň\foto\"/>
    </mc:Choice>
  </mc:AlternateContent>
  <bookViews>
    <workbookView xWindow="0" yWindow="0" windowWidth="0" windowHeight="0"/>
  </bookViews>
  <sheets>
    <sheet name="Rekapitulace stavby" sheetId="1" r:id="rId1"/>
    <sheet name="SO-802 - LBK 745" sheetId="2" r:id="rId2"/>
    <sheet name="VRN - SO-802 LBK 745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'SO-802 - LBK 745'!$C$78:$K$239</definedName>
    <definedName name="_xlnm.Print_Area" localSheetId="1">'SO-802 - LBK 745'!$C$4:$J$39,'SO-802 - LBK 745'!$C$45:$J$60,'SO-802 - LBK 745'!$C$66:$K$239</definedName>
    <definedName name="_xlnm.Print_Titles" localSheetId="1">'SO-802 - LBK 745'!$78:$78</definedName>
    <definedName name="_xlnm._FilterDatabase" localSheetId="2" hidden="1">'VRN - SO-802 LBK 745'!$C$90:$K$118</definedName>
    <definedName name="_xlnm.Print_Area" localSheetId="2">'VRN - SO-802 LBK 745'!$C$4:$J$41,'VRN - SO-802 LBK 745'!$C$47:$J$70,'VRN - SO-802 LBK 745'!$C$76:$K$118</definedName>
    <definedName name="_xlnm.Print_Titles" localSheetId="2">'VRN - SO-802 LBK 745'!$90:$90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9"/>
  <c r="J38"/>
  <c i="1" r="AY57"/>
  <c i="3" r="J37"/>
  <c i="1" r="AX57"/>
  <c i="3" r="BI116"/>
  <c r="BH116"/>
  <c r="BG116"/>
  <c r="BF116"/>
  <c r="T116"/>
  <c r="T115"/>
  <c r="R116"/>
  <c r="R115"/>
  <c r="P116"/>
  <c r="P115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5"/>
  <c r="BH95"/>
  <c r="BG95"/>
  <c r="BF95"/>
  <c r="T95"/>
  <c r="R95"/>
  <c r="P95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2" r="J37"/>
  <c r="J36"/>
  <c i="1" r="AY56"/>
  <c i="2" r="J35"/>
  <c i="1" r="AX56"/>
  <c i="2"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69"/>
  <c i="1" r="L50"/>
  <c r="AM50"/>
  <c r="AM49"/>
  <c r="L49"/>
  <c r="AM47"/>
  <c r="L47"/>
  <c r="L45"/>
  <c r="L44"/>
  <c i="2" r="BK235"/>
  <c r="BK164"/>
  <c r="BK172"/>
  <c r="BK114"/>
  <c r="BK199"/>
  <c r="J89"/>
  <c i="3" r="BK112"/>
  <c i="2" r="J221"/>
  <c r="J188"/>
  <c r="J154"/>
  <c r="BK80"/>
  <c r="BK147"/>
  <c r="BK106"/>
  <c r="J192"/>
  <c r="J168"/>
  <c r="J134"/>
  <c r="J176"/>
  <c i="3" r="BK109"/>
  <c i="2" r="J237"/>
  <c r="J207"/>
  <c r="BK170"/>
  <c r="BK89"/>
  <c r="BK168"/>
  <c r="J110"/>
  <c r="BK217"/>
  <c r="J184"/>
  <c r="J136"/>
  <c r="BK99"/>
  <c r="BK134"/>
  <c i="3" r="J107"/>
  <c r="BK107"/>
  <c i="2" r="BK211"/>
  <c r="BK180"/>
  <c r="BK188"/>
  <c r="BK128"/>
  <c r="BK214"/>
  <c r="J144"/>
  <c r="BK124"/>
  <c i="3" r="BK101"/>
  <c i="2" r="BK228"/>
  <c r="BK184"/>
  <c r="J166"/>
  <c r="J196"/>
  <c r="J117"/>
  <c r="BK207"/>
  <c r="BK178"/>
  <c r="J140"/>
  <c r="BK86"/>
  <c r="J132"/>
  <c i="3" r="BK103"/>
  <c i="2" r="J235"/>
  <c r="J217"/>
  <c r="J178"/>
  <c r="J114"/>
  <c r="BK176"/>
  <c r="J124"/>
  <c r="BK221"/>
  <c r="J190"/>
  <c r="BK150"/>
  <c r="J83"/>
  <c r="BK83"/>
  <c i="3" r="BK95"/>
  <c r="J101"/>
  <c i="2" r="J228"/>
  <c r="BK140"/>
  <c r="J162"/>
  <c r="BK92"/>
  <c r="BK182"/>
  <c r="BK117"/>
  <c r="J80"/>
  <c r="BK237"/>
  <c r="J214"/>
  <c r="J174"/>
  <c r="J121"/>
  <c r="J180"/>
  <c r="BK132"/>
  <c r="BK96"/>
  <c r="J186"/>
  <c r="BK154"/>
  <c r="J103"/>
  <c r="J92"/>
  <c i="3" r="J103"/>
  <c i="2" r="J224"/>
  <c r="BK186"/>
  <c r="BK158"/>
  <c r="J199"/>
  <c r="BK136"/>
  <c r="J86"/>
  <c r="J203"/>
  <c r="BK174"/>
  <c r="J128"/>
  <c r="BK162"/>
  <c i="3" r="BK116"/>
  <c i="2" r="BK192"/>
  <c r="J96"/>
  <c r="J160"/>
  <c r="BK224"/>
  <c r="BK160"/>
  <c r="J164"/>
  <c i="3" r="J95"/>
  <c i="2" r="BK231"/>
  <c r="BK203"/>
  <c r="J172"/>
  <c r="J99"/>
  <c r="J170"/>
  <c r="BK121"/>
  <c i="1" r="AS55"/>
  <c i="2" r="BK110"/>
  <c r="J158"/>
  <c i="3" r="J109"/>
  <c i="2" r="J231"/>
  <c r="BK196"/>
  <c r="J182"/>
  <c r="J147"/>
  <c r="BK190"/>
  <c r="J150"/>
  <c r="BK103"/>
  <c r="J211"/>
  <c r="BK166"/>
  <c r="J106"/>
  <c r="BK144"/>
  <c i="3" r="J112"/>
  <c r="J116"/>
  <c i="2" l="1" r="BK79"/>
  <c r="J79"/>
  <c r="J59"/>
  <c r="P79"/>
  <c i="1" r="AU56"/>
  <c i="3" r="P94"/>
  <c i="2" r="R79"/>
  <c i="3" r="BK94"/>
  <c r="J94"/>
  <c r="J66"/>
  <c r="T94"/>
  <c i="2" r="T79"/>
  <c i="3" r="R94"/>
  <c r="BK106"/>
  <c r="J106"/>
  <c r="J67"/>
  <c r="P106"/>
  <c r="R106"/>
  <c r="T106"/>
  <c r="BK111"/>
  <c r="J111"/>
  <c r="J68"/>
  <c r="BK115"/>
  <c r="J115"/>
  <c r="J69"/>
  <c r="E79"/>
  <c r="BE103"/>
  <c r="BE109"/>
  <c r="J56"/>
  <c r="F59"/>
  <c r="BE95"/>
  <c r="BE101"/>
  <c r="BE112"/>
  <c r="BE116"/>
  <c r="BE107"/>
  <c i="2" r="F55"/>
  <c r="J73"/>
  <c r="BE86"/>
  <c r="BE92"/>
  <c r="BE96"/>
  <c r="BE103"/>
  <c r="BE106"/>
  <c r="BE110"/>
  <c r="BE114"/>
  <c r="BE117"/>
  <c r="BE136"/>
  <c r="BE150"/>
  <c r="BE158"/>
  <c r="BE164"/>
  <c r="BE170"/>
  <c r="BE172"/>
  <c r="BE178"/>
  <c r="E48"/>
  <c r="BE121"/>
  <c r="BE144"/>
  <c r="BE147"/>
  <c r="BE168"/>
  <c r="BE180"/>
  <c r="BE186"/>
  <c r="BE188"/>
  <c r="BE192"/>
  <c r="BE203"/>
  <c r="BE211"/>
  <c r="BE221"/>
  <c r="BE224"/>
  <c r="BE80"/>
  <c r="BE89"/>
  <c r="BE99"/>
  <c r="BE140"/>
  <c r="BE154"/>
  <c r="BE176"/>
  <c r="BE196"/>
  <c r="BE199"/>
  <c r="BE83"/>
  <c r="BE124"/>
  <c r="BE128"/>
  <c r="BE132"/>
  <c r="BE134"/>
  <c r="BE160"/>
  <c r="BE162"/>
  <c r="BE166"/>
  <c r="BE174"/>
  <c r="BE182"/>
  <c r="BE184"/>
  <c r="BE190"/>
  <c r="BE207"/>
  <c r="BE214"/>
  <c r="BE217"/>
  <c r="BE228"/>
  <c r="BE231"/>
  <c r="BE235"/>
  <c r="BE237"/>
  <c i="3" r="F38"/>
  <c i="1" r="BC57"/>
  <c i="2" r="J34"/>
  <c i="1" r="AW56"/>
  <c r="AS54"/>
  <c i="2" r="F35"/>
  <c i="1" r="BB56"/>
  <c i="2" r="F34"/>
  <c i="1" r="BA56"/>
  <c i="3" r="F36"/>
  <c i="1" r="BA57"/>
  <c i="2" r="J30"/>
  <c i="3" r="F37"/>
  <c i="1" r="BB57"/>
  <c i="2" r="F36"/>
  <c i="1" r="BC56"/>
  <c i="3" r="J36"/>
  <c i="1" r="AW57"/>
  <c i="2" r="F37"/>
  <c i="1" r="BD56"/>
  <c i="3" r="F39"/>
  <c i="1" r="BD57"/>
  <c i="3" l="1" r="T93"/>
  <c r="T92"/>
  <c r="T91"/>
  <c r="P93"/>
  <c r="P92"/>
  <c r="P91"/>
  <c i="1" r="AU57"/>
  <c i="3" r="R93"/>
  <c r="R92"/>
  <c r="R91"/>
  <c r="BK93"/>
  <c r="J93"/>
  <c r="J65"/>
  <c i="1" r="AG56"/>
  <c i="2" r="F33"/>
  <c i="1" r="AZ56"/>
  <c r="BD55"/>
  <c r="BD54"/>
  <c r="W33"/>
  <c r="AU55"/>
  <c r="AU54"/>
  <c i="2" r="J33"/>
  <c i="1" r="AV56"/>
  <c r="AT56"/>
  <c r="AN56"/>
  <c i="3" r="J35"/>
  <c i="1" r="AV57"/>
  <c r="AT57"/>
  <c r="BA55"/>
  <c r="AW55"/>
  <c r="BB55"/>
  <c r="AX55"/>
  <c r="BC55"/>
  <c r="AY55"/>
  <c i="3" r="F35"/>
  <c i="1" r="AZ57"/>
  <c i="3" l="1" r="BK92"/>
  <c r="J92"/>
  <c r="J64"/>
  <c i="2" r="J39"/>
  <c i="1" r="BA54"/>
  <c r="W30"/>
  <c r="BC54"/>
  <c r="AY54"/>
  <c r="BB54"/>
  <c r="W31"/>
  <c r="AZ55"/>
  <c r="AV55"/>
  <c r="AT55"/>
  <c i="3" l="1" r="BK91"/>
  <c r="J91"/>
  <c r="J32"/>
  <c i="1" r="AG57"/>
  <c r="AG55"/>
  <c r="AG54"/>
  <c r="AK26"/>
  <c r="W32"/>
  <c r="AX54"/>
  <c r="AW54"/>
  <c r="AK30"/>
  <c r="AZ54"/>
  <c r="W29"/>
  <c i="3" l="1" r="J63"/>
  <c r="J41"/>
  <c i="1" r="AN57"/>
  <c r="AN55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<sst xmlns="http://schemas.openxmlformats.org/spreadsheetml/2006/main">
  <si>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</si>
  <si>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</si>
  <si>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</si>
  <si>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</si>
  <si>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</si>
  <si>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{f99894e6-4996-4aa6-816e-564749f60cdb}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</si>
  <si>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</si>
  <si>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</si>
  <si>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</si>
  <si>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</si>
  <si>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</si>
  <si>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</si>
  <si>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</si>
  <si>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</si>
  <si>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117-3287-22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</si>
  <si>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</si>
  <si>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</si>
  <si>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LBK 745 v k.ú. Stehelčeves</t>
  </si>
  <si>
    <t>KSO:</t>
  </si>
  <si>
    <t>823 27</t>
  </si>
  <si>
    <t>CC-CZ:</t>
  </si>
  <si>
    <t/>
  </si>
  <si>
    <t>Místo:</t>
  </si>
  <si>
    <t>Stehelčeves</t>
  </si>
  <si>
    <t>Datum:</t>
  </si>
  <si>
    <t>26. 8. 2024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</si>
  <si>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</si>
  <si>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</si>
  <si>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</si>
  <si>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</si>
  <si>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</si>
  <si>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</si>
  <si>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</si>
  <si>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</si>
  <si>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</si>
  <si>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</si>
  <si>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</si>
  <si>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</si>
  <si>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</si>
  <si>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</si>
  <si>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</si>
  <si>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</si>
  <si>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</si>
  <si>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</si>
  <si>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</si>
  <si>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</si>
  <si>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</si>
  <si>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</si>
  <si>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</si>
  <si>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</si>
  <si>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</si>
  <si>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</si>
  <si>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</si>
  <si>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</si>
  <si>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</si>
  <si>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</si>
  <si>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</si>
  <si>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</si>
  <si>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</si>
  <si>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</si>
  <si>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</si>
  <si>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</si>
  <si>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</si>
  <si>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</si>
  <si>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</si>
  <si>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</si>
  <si>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</si>
  <si>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</si>
  <si>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</si>
  <si>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</si>
  <si>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</si>
  <si>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</si>
  <si>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</si>
  <si>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</si>
  <si>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</si>
  <si>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</si>
  <si>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</si>
  <si>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</si>
  <si>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SO-802</t>
  </si>
  <si>
    <t>LBK 745</t>
  </si>
  <si>
    <t>STA</t>
  </si>
  <si>
    <t>1</t>
  </si>
  <si>
    <t>{60fa5f94-18b9-4e39-a391-5e55a8296aca}</t>
  </si>
  <si>
    <t>2</t>
  </si>
  <si>
    <t>/</t>
  </si>
  <si>
    <t>Soupis</t>
  </si>
  <si>
    <t>###NOINSERT###</t>
  </si>
  <si>
    <t>VRN</t>
  </si>
  <si>
    <t>SO-802 LBK 745</t>
  </si>
  <si>
    <t>{6e6012c1-fd4a-4686-9cfa-4abb3b73b5c7}</t>
  </si>
  <si>
    <t>KRYCÍ LIST SOUPISU PRACÍ</t>
  </si>
  <si>
    <t>Objekt:</t>
  </si>
  <si>
    <t>SO-802 - LBK 745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</si>
  <si>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</si>
  <si>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</si>
  <si>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</si>
  <si>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</si>
  <si>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</si>
  <si>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</si>
  <si>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</si>
  <si>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</si>
  <si>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</si>
  <si>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</si>
  <si>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</si>
  <si>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</si>
  <si>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</si>
  <si>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</si>
  <si>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</si>
  <si>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</si>
  <si>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</si>
  <si>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</si>
  <si>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184853511</t>
  </si>
  <si>
    <t>Chemické odplevelení před založením kultury přes 20 m2 postřikem na široko v rovině a svahu do 1:5 strojně</t>
  </si>
  <si>
    <t>m2</t>
  </si>
  <si>
    <t>CS ÚRS 2024 02</t>
  </si>
  <si>
    <t>4</t>
  </si>
  <si>
    <t>ROZPOCET</t>
  </si>
  <si>
    <t>679819623</t>
  </si>
  <si>
    <t>PP</t>
  </si>
  <si>
    <t>Chemické odplevelení půdy před založením kultury, trávníku nebo zpevněných ploch strojně o výměře jednotlivě přes 20 m2 postřikem na široko v rovině nebo na svahu do 1:5</t>
  </si>
  <si>
    <t>Online PSC</t>
  </si>
  <si>
    <t>https://podminky.urs.cz/item/CS_URS_2024_02/184853511</t>
  </si>
  <si>
    <t>183403112</t>
  </si>
  <si>
    <t>Obdělání půdy oráním na hl přes 0,1 do 0,2 m v rovině a svahu do 1:5</t>
  </si>
  <si>
    <t>1869708075</t>
  </si>
  <si>
    <t>Obdělání půdy oráním hl. přes 100 do 200 mm v rovině nebo na svahu do 1:5</t>
  </si>
  <si>
    <t>https://podminky.urs.cz/item/CS_URS_2024_02/183403112</t>
  </si>
  <si>
    <t>3</t>
  </si>
  <si>
    <t>183403151</t>
  </si>
  <si>
    <t>Obdělání půdy smykováním v rovině a svahu do 1:5</t>
  </si>
  <si>
    <t>-1638091503</t>
  </si>
  <si>
    <t>Obdělání půdy smykováním v rovině nebo na svahu do 1:5</t>
  </si>
  <si>
    <t>https://podminky.urs.cz/item/CS_URS_2024_02/183403151</t>
  </si>
  <si>
    <t>183403152</t>
  </si>
  <si>
    <t>Obdělání půdy vláčením v rovině a svahu do 1:5</t>
  </si>
  <si>
    <t>-700511118</t>
  </si>
  <si>
    <t>Obdělání půdy vláčením v rovině nebo na svahu do 1:5</t>
  </si>
  <si>
    <t>https://podminky.urs.cz/item/CS_URS_2024_02/183403152</t>
  </si>
  <si>
    <t>5</t>
  </si>
  <si>
    <t>181451121</t>
  </si>
  <si>
    <t>Založení lučního trávníku výsevem pl přes 1000 m2 v rovině a ve svahu do 1:5</t>
  </si>
  <si>
    <t>-371548425</t>
  </si>
  <si>
    <t>Založení trávníku na půdě předem připravené plochy přes 1000 m2 výsevem včetně utažení lučního v rovině nebo na svahu do 1:5</t>
  </si>
  <si>
    <t>https://podminky.urs.cz/item/CS_URS_2024_02/181451121</t>
  </si>
  <si>
    <t>VV</t>
  </si>
  <si>
    <t>"trávobylinný podrost" 10180</t>
  </si>
  <si>
    <t>6</t>
  </si>
  <si>
    <t>M</t>
  </si>
  <si>
    <t>00572472</t>
  </si>
  <si>
    <t>osivo směs travní krajinná-rovinná</t>
  </si>
  <si>
    <t>kg</t>
  </si>
  <si>
    <t>8</t>
  </si>
  <si>
    <t>-553942701</t>
  </si>
  <si>
    <t>"trávobylinný podrost - směs kostřavová (do sadových mezipásů)" 10180/100*2,5</t>
  </si>
  <si>
    <t>185802113</t>
  </si>
  <si>
    <t>Hnojení půdy umělým hnojivem na široko v rovině a svahu do 1:5</t>
  </si>
  <si>
    <t>t</t>
  </si>
  <si>
    <t>168234471</t>
  </si>
  <si>
    <t>Hnojení půdy nebo trávníku v rovině nebo na svahu do 1:5 umělým hnojivem na široko</t>
  </si>
  <si>
    <t>https://podminky.urs.cz/item/CS_URS_2024_02/185802113</t>
  </si>
  <si>
    <t>"aplikace půdního kondicionéru 100g/m2" (1750)*0,0001</t>
  </si>
  <si>
    <t>9</t>
  </si>
  <si>
    <t>25111111_D</t>
  </si>
  <si>
    <t>půdní kondicionér na bázi silkátových koloidů (aplikace půdního kondicionéru viz. TZ)</t>
  </si>
  <si>
    <t>287356264</t>
  </si>
  <si>
    <t>půdní kondicionér na bázi silkátových koloidů</t>
  </si>
  <si>
    <t>"100g/m2" (1750)*0,0001*1000</t>
  </si>
  <si>
    <t>10</t>
  </si>
  <si>
    <t>183101113</t>
  </si>
  <si>
    <t>Hloubení jamek bez výměny půdy zeminy skupiny 1 až 4 obj přes 0,02 do 0,05 m3 v rovině a svahu do 1:5</t>
  </si>
  <si>
    <t>kus</t>
  </si>
  <si>
    <t>662110479</t>
  </si>
  <si>
    <t>Hloubení jamek pro vysazování rostlin v zemině skupiny 1 až 4 bez výměny půdy v rovině nebo na svahu do 1:5, objemu přes 0,02 do 0,05 m3</t>
  </si>
  <si>
    <t>https://podminky.urs.cz/item/CS_URS_2024_02/183101113</t>
  </si>
  <si>
    <t>"Stromy, keře a stromovité keře, keře" 320+150+1880+450</t>
  </si>
  <si>
    <t>11</t>
  </si>
  <si>
    <t>185802114_D</t>
  </si>
  <si>
    <t>Hnojení půdy umělým hnojivem k jednotlivým rostlinám v rovině a svahu do 1:5</t>
  </si>
  <si>
    <t>-1456464065</t>
  </si>
  <si>
    <t>Hnojení půdy nebo trávníku v rovině nebo na svahu do 1:5 umělým hnojivem s rozdělením k jednotlivým rostlinám</t>
  </si>
  <si>
    <t>https://podminky.urs.cz/item/CS_URS_2024_02/185802114_D</t>
  </si>
  <si>
    <t>"aplikace hydrogelu" (2806)*30/1000000</t>
  </si>
  <si>
    <t>251111110_D</t>
  </si>
  <si>
    <t>půdní kondicionér/hydroabsorbent (aplikace půdního kondicionéru viz. TZ)</t>
  </si>
  <si>
    <t>-1644144596</t>
  </si>
  <si>
    <t>hydrogel (bal. 25 kg)</t>
  </si>
  <si>
    <t>"k dřevinám jednotlivě; stromy cca 30g/ks; keře 30g/ks" ((2806)*30)/1000</t>
  </si>
  <si>
    <t>13</t>
  </si>
  <si>
    <t>185802114</t>
  </si>
  <si>
    <t>376306701</t>
  </si>
  <si>
    <t>https://podminky.urs.cz/item/CS_URS_2024_02/185802114</t>
  </si>
  <si>
    <t>(2806)*50/1000000</t>
  </si>
  <si>
    <t>14</t>
  </si>
  <si>
    <t>25191155_D</t>
  </si>
  <si>
    <t>hnojivo průmyslové</t>
  </si>
  <si>
    <t>-246058922</t>
  </si>
  <si>
    <t>"k dřevinám jednotlivě; stromy cca 50g/ks; keře 50g/ks" (2806)*50/1000</t>
  </si>
  <si>
    <t>15</t>
  </si>
  <si>
    <t>183101114</t>
  </si>
  <si>
    <t>Hloubení jamek bez výměny půdy zeminy skupiny 1 až 4 obj přes 0,05 do 0,125 m3 v rovině a svahu do 1:5</t>
  </si>
  <si>
    <t>-1313301229</t>
  </si>
  <si>
    <t>Hloubení jamek pro vysazování rostlin v zemině skupiny 1 až 4 bez výměny půdy v rovině nebo na svahu do 1:5, objemu přes 0,05 do 0,125 m3</t>
  </si>
  <si>
    <t>https://podminky.urs.cz/item/CS_URS_2024_02/183101114</t>
  </si>
  <si>
    <t>"soliterní stromy" 6</t>
  </si>
  <si>
    <t>16</t>
  </si>
  <si>
    <t>184102113</t>
  </si>
  <si>
    <t>Výsadba dřeviny s balem D přes 0,3 do 0,4 m do jamky se zalitím v rovině a svahu do 1:5</t>
  </si>
  <si>
    <t>599882173</t>
  </si>
  <si>
    <t>Výsadba dřeviny s balem do předem vyhloubené jamky se zalitím v rovině nebo na svahu do 1:5, při průměru balu přes 300 do 400 mm</t>
  </si>
  <si>
    <t>https://podminky.urs.cz/item/CS_URS_2024_02/184102113</t>
  </si>
  <si>
    <t>"stromy soliterní" 6</t>
  </si>
  <si>
    <t>17</t>
  </si>
  <si>
    <t>0265400_D</t>
  </si>
  <si>
    <t>Malus sp. (jabloň); Jadernička moravská; podnož semenáč, vysokokmen</t>
  </si>
  <si>
    <t>1186907655</t>
  </si>
  <si>
    <t>18</t>
  </si>
  <si>
    <t>0265401_D</t>
  </si>
  <si>
    <t>Pyrus pyraster (hrušeň planá); 150 - 200 cm; ZB</t>
  </si>
  <si>
    <t>-1297636221</t>
  </si>
  <si>
    <t>20</t>
  </si>
  <si>
    <t>184801121</t>
  </si>
  <si>
    <t>Ošetřování vysazených dřevin solitérních v rovině a svahu do 1:5</t>
  </si>
  <si>
    <t>640186889</t>
  </si>
  <si>
    <t>Ošetření vysazených dřevin solitérních v rovině nebo na svahu do 1:5</t>
  </si>
  <si>
    <t>https://podminky.urs.cz/item/CS_URS_2024_02/184801121</t>
  </si>
  <si>
    <t>"nátěr kmene proti korní spále, včetně dodání přípravku" 6</t>
  </si>
  <si>
    <t>184215133</t>
  </si>
  <si>
    <t>Ukotvení kmene dřevin v rovině nebo na svahu do 1:5 třemi kůly D do 0,1 m dl přes 2 do 3 m</t>
  </si>
  <si>
    <t>213872829</t>
  </si>
  <si>
    <t>Ukotvení dřeviny kůly v rovině nebo na svahu do 1:5 třemi kůly, délky přes 2 do 3 m</t>
  </si>
  <si>
    <t>https://podminky.urs.cz/item/CS_URS_2024_02/184215133</t>
  </si>
  <si>
    <t>"slouží jako kotvení, ale i jako základ ochranného pláště soliterní dřeviny" 6</t>
  </si>
  <si>
    <t>22</t>
  </si>
  <si>
    <t>60591253</t>
  </si>
  <si>
    <t>kůl vyvazovací dřevěný impregnovaný D 8cm dl 2m</t>
  </si>
  <si>
    <t>1044870460</t>
  </si>
  <si>
    <t>3*6</t>
  </si>
  <si>
    <t>23</t>
  </si>
  <si>
    <t>184813121_R</t>
  </si>
  <si>
    <t>Ochrana dřevin před okusem mechanicky pletivem v rovině a svahu do 1:5</t>
  </si>
  <si>
    <t>813633633</t>
  </si>
  <si>
    <t>Ochrana dřevin před okusem zvěří mechanicky v rovině nebo ve svahu do 1:5, pletivem, výšky do 2 m</t>
  </si>
  <si>
    <t>"ochranná konstrukce z pletiva a opory soliterní dřeviny ze tří kůlů spojených příčkami dole i nahoře; včetně potřebného materiálu" 6</t>
  </si>
  <si>
    <t>24</t>
  </si>
  <si>
    <t>184102111</t>
  </si>
  <si>
    <t>Výsadba dřeviny s balem D přes 0,1 do 0,2 m do jamky se zalitím v rovině a svahu do 1:5</t>
  </si>
  <si>
    <t>-570958925</t>
  </si>
  <si>
    <t>Výsadba dřeviny s balem do předem vyhloubené jamky se zalitím v rovině nebo na svahu do 1:5, při průměru balu přes 100 do 200 mm</t>
  </si>
  <si>
    <t>https://podminky.urs.cz/item/CS_URS_2024_02/184102111</t>
  </si>
  <si>
    <t>"stromy listnaté do skupin; keře a stromovité keře" 320+150</t>
  </si>
  <si>
    <t>25</t>
  </si>
  <si>
    <t>184102110</t>
  </si>
  <si>
    <t>Výsadba dřeviny s balem D do 0,1 m do jamky se zalitím v rovině a svahu do 1:5</t>
  </si>
  <si>
    <t>-1355581743</t>
  </si>
  <si>
    <t>Výsadba dřeviny s balem do předem vyhloubené jamky se zalitím v rovině nebo na svahu do 1:5, při průměru balu do 100 mm</t>
  </si>
  <si>
    <t>https://podminky.urs.cz/item/CS_URS_2024_02/184102110</t>
  </si>
  <si>
    <t>"keře podsadbové a keře výplňové" 1880+450</t>
  </si>
  <si>
    <t>26</t>
  </si>
  <si>
    <t>0265300_D</t>
  </si>
  <si>
    <t>Acer platanoides (javor mléč); 125-150 cm; KK</t>
  </si>
  <si>
    <t>-1177800655</t>
  </si>
  <si>
    <t>27</t>
  </si>
  <si>
    <t>0265301_D</t>
  </si>
  <si>
    <t>Carpinus betulus (habr obecný); 125-150 cm; KK</t>
  </si>
  <si>
    <t>1952392163</t>
  </si>
  <si>
    <t>28</t>
  </si>
  <si>
    <t>0265302_D</t>
  </si>
  <si>
    <t>Prunus avium (třešeň ptačí); 125-150 cm; KK</t>
  </si>
  <si>
    <t>680806879</t>
  </si>
  <si>
    <t>29</t>
  </si>
  <si>
    <t>0265303_D</t>
  </si>
  <si>
    <t>Quercus petraea (dub zimní); 125-150 cm; KK</t>
  </si>
  <si>
    <t>-481902781</t>
  </si>
  <si>
    <t>30</t>
  </si>
  <si>
    <t>0265304_D</t>
  </si>
  <si>
    <t>Sorbus torminalis (jeřáb břek); 125-150 cm; KK</t>
  </si>
  <si>
    <t>786887515</t>
  </si>
  <si>
    <t>31</t>
  </si>
  <si>
    <t>0265306_D</t>
  </si>
  <si>
    <t>Tilia cordata (lípa malolistá); 125-150 cm; KK</t>
  </si>
  <si>
    <t>-376609522</t>
  </si>
  <si>
    <t>32</t>
  </si>
  <si>
    <t>0265217_D</t>
  </si>
  <si>
    <t>Acer campestre (javor babyka); 81-120 cm; KK</t>
  </si>
  <si>
    <t>-1465632303</t>
  </si>
  <si>
    <t>33</t>
  </si>
  <si>
    <t>0265125_D</t>
  </si>
  <si>
    <t>Crataegus monogyna (hloh jednosemenný); 81-120 cm; KK</t>
  </si>
  <si>
    <t>-1662896978</t>
  </si>
  <si>
    <t>34</t>
  </si>
  <si>
    <t>0265230_D</t>
  </si>
  <si>
    <t>Prunus mahaleb (mahalebka obecná); 81-120 cm; KK</t>
  </si>
  <si>
    <t>-411502617</t>
  </si>
  <si>
    <t>35</t>
  </si>
  <si>
    <t>0265161_D</t>
  </si>
  <si>
    <t>Cornus sanguinea (svída obecná); 40-60 cm; KK</t>
  </si>
  <si>
    <t>162151466</t>
  </si>
  <si>
    <t>36</t>
  </si>
  <si>
    <t>0265163_D</t>
  </si>
  <si>
    <t>Lonicera xylosteum (zimolez obecný); 40-60 cm; KK</t>
  </si>
  <si>
    <t>-84959632</t>
  </si>
  <si>
    <t>37</t>
  </si>
  <si>
    <t>0265162_D</t>
  </si>
  <si>
    <t>Ligustrum vulgare (ptačí zob); 40-60 cm; KK</t>
  </si>
  <si>
    <t>612238583</t>
  </si>
  <si>
    <t>38</t>
  </si>
  <si>
    <t>0265164_D</t>
  </si>
  <si>
    <t>Prunus spinosa (trnka obecná); 40-60 cm; KK</t>
  </si>
  <si>
    <t>-257860436</t>
  </si>
  <si>
    <t>39</t>
  </si>
  <si>
    <t>0265165_D</t>
  </si>
  <si>
    <t>Rosa canina (růže šípková); 40-60 cm; KK</t>
  </si>
  <si>
    <t>-1315875358</t>
  </si>
  <si>
    <t>40</t>
  </si>
  <si>
    <t>0265166_D</t>
  </si>
  <si>
    <t>Corylus avellana (líska obecná); 40-60 cm; KK</t>
  </si>
  <si>
    <t>-1159850053</t>
  </si>
  <si>
    <t>41</t>
  </si>
  <si>
    <t>0265172_D</t>
  </si>
  <si>
    <t>Euonymus europaeus (brslen evropský); 40-60 cm; KK</t>
  </si>
  <si>
    <t>1104404352</t>
  </si>
  <si>
    <t>42</t>
  </si>
  <si>
    <t>0265168_D</t>
  </si>
  <si>
    <t>Viburnum lantana (kalina tušalaj); 40-60 cm; KK</t>
  </si>
  <si>
    <t>-1022352448</t>
  </si>
  <si>
    <t>43</t>
  </si>
  <si>
    <t>184215112</t>
  </si>
  <si>
    <t>Ukotvení kmene dřevin v rovině nebo na svahu do 1:5 jedním kůlem D do 0,1 m dl přes 1 do 2 m</t>
  </si>
  <si>
    <t>-1438321693</t>
  </si>
  <si>
    <t>Ukotvení dřeviny kůly v rovině nebo na svahu do 1:5 jedním kůlem, délky přes 1 do 2 m</t>
  </si>
  <si>
    <t>https://podminky.urs.cz/item/CS_URS_2024_02/184215112</t>
  </si>
  <si>
    <t>"stromy do skupin a stromovité keře" 320+150</t>
  </si>
  <si>
    <t>44</t>
  </si>
  <si>
    <t>184807912_D</t>
  </si>
  <si>
    <t xml:space="preserve">Kůl l 1,5 m  k sazenici 1 až 3 leté</t>
  </si>
  <si>
    <t>1832452401</t>
  </si>
  <si>
    <t>Dodání a osazení kůlu k sazenici délky 1,5 m, s upevněním sazenice ke kůlu motouzem, sazenice1 až 3 leté</t>
  </si>
  <si>
    <t>"specifikace viz. TZ" 320+150</t>
  </si>
  <si>
    <t>45</t>
  </si>
  <si>
    <t>184813121</t>
  </si>
  <si>
    <t>Ochrana dřevin před okusem ručně pletivem v rovině a svahu do 1:5</t>
  </si>
  <si>
    <t>-357301057</t>
  </si>
  <si>
    <t>Ochrana dřevin před okusem zvěří ručně v rovině nebo ve svahu do 1:5, pletivem, výšky do 2 m</t>
  </si>
  <si>
    <t>https://podminky.urs.cz/item/CS_URS_2024_02/184813121</t>
  </si>
  <si>
    <t>"jen stromy do skupin" 320</t>
  </si>
  <si>
    <t>46</t>
  </si>
  <si>
    <t>184813133</t>
  </si>
  <si>
    <t>Ochrana listnatých dřevin do 70 cm před okusem chemickým nátěrem v rovině a svahu do 1:5</t>
  </si>
  <si>
    <t>100 kus</t>
  </si>
  <si>
    <t>-229659629</t>
  </si>
  <si>
    <t>Ochrana dřevin před okusem zvěří chemicky nátěrem, v rovině nebo ve svahu do 1:5 listnatých, výšky do 70 cm</t>
  </si>
  <si>
    <t>https://podminky.urs.cz/item/CS_URS_2024_02/184813133</t>
  </si>
  <si>
    <t>"Keře"(1880+450)/100</t>
  </si>
  <si>
    <t>47</t>
  </si>
  <si>
    <t>184813134</t>
  </si>
  <si>
    <t>Ochrana listnatých dřevin přes 70 cm před okusem chemickým nátěrem v rovině a svahu do 1:5</t>
  </si>
  <si>
    <t>723578121</t>
  </si>
  <si>
    <t>Ochrana dřevin před okusem zvěří chemicky nátěrem, v rovině nebo ve svahu do 1:5 listnatých, výšky přes 70 cm</t>
  </si>
  <si>
    <t>https://podminky.urs.cz/item/CS_URS_2024_02/184813134</t>
  </si>
  <si>
    <t>"Keře a stromovité keře do skupin" (150)/100</t>
  </si>
  <si>
    <t>48</t>
  </si>
  <si>
    <t>184911421</t>
  </si>
  <si>
    <t>Mulčování rostlin kůrou tl do 0,1 m v rovině a svahu do 1:5</t>
  </si>
  <si>
    <t>1028616376</t>
  </si>
  <si>
    <t>Mulčování vysazených rostlin mulčovací kůrou, tl. do 100 mm v rovině nebo na svahu do 1:5</t>
  </si>
  <si>
    <t>https://podminky.urs.cz/item/CS_URS_2024_02/184911421</t>
  </si>
  <si>
    <t>49</t>
  </si>
  <si>
    <t>103911001_D</t>
  </si>
  <si>
    <t>štěpka mulčovací VL</t>
  </si>
  <si>
    <t>m3</t>
  </si>
  <si>
    <t>-1390408991</t>
  </si>
  <si>
    <t xml:space="preserve">štěpka mulčovací VL </t>
  </si>
  <si>
    <t>1750/10</t>
  </si>
  <si>
    <t>50</t>
  </si>
  <si>
    <t>185804312</t>
  </si>
  <si>
    <t>Zalití rostlin vodou plocha přes 20 m2</t>
  </si>
  <si>
    <t>2056059454</t>
  </si>
  <si>
    <t>Zalití rostlin vodou plochy záhonů jednotlivě přes 20 m2</t>
  </si>
  <si>
    <t>https://podminky.urs.cz/item/CS_URS_2024_02/185804312</t>
  </si>
  <si>
    <t>"soliterní stromy 30l, stromy a keř. stromy 15l a keře 5l (2x)" (6*0,03+(320+150)*0,015+(1880+450)*0,005)*2</t>
  </si>
  <si>
    <t>51</t>
  </si>
  <si>
    <t>185851121</t>
  </si>
  <si>
    <t>Dovoz vody pro zálivku rostlin za vzdálenost do 1000 m</t>
  </si>
  <si>
    <t>745496579</t>
  </si>
  <si>
    <t>Dovoz vody pro zálivku rostlin na vzdálenost do 1000 m</t>
  </si>
  <si>
    <t>https://podminky.urs.cz/item/CS_URS_2024_02/185851121</t>
  </si>
  <si>
    <t>52</t>
  </si>
  <si>
    <t>185851129</t>
  </si>
  <si>
    <t>Příplatek k dovozu vody pro zálivku rostlin do 1000 m ZKD 1000 m</t>
  </si>
  <si>
    <t>-1910309926</t>
  </si>
  <si>
    <t>Dovoz vody pro zálivku rostlin Příplatek k ceně za každých dalších i započatých 1000 m</t>
  </si>
  <si>
    <t>https://podminky.urs.cz/item/CS_URS_2024_02/185851129</t>
  </si>
  <si>
    <t>"+ 2km" 2*37,76</t>
  </si>
  <si>
    <t>53</t>
  </si>
  <si>
    <t>348951250_D</t>
  </si>
  <si>
    <t>Osazení oplocení lesních kultur výšky do 1,6 m s drátěným pletivem</t>
  </si>
  <si>
    <t>m</t>
  </si>
  <si>
    <t>-1507423452</t>
  </si>
  <si>
    <t>Osazení oplocení lesních kultur včetně dřevěných kůlů průměru do 120 mm, v osové vzdálenosti 3 m (kůly hoblované, nebo štípaná z tvrdého dřeva) v oplocení výšky 1,6 m s drátěným pletivem</t>
  </si>
  <si>
    <t>"hoblované kůly lze nahradit štípanými kůly z tvrdého dřeva (akát, dub), lesnické pletivo výšky 1,6 m" 1080</t>
  </si>
  <si>
    <t>54</t>
  </si>
  <si>
    <t>348952262</t>
  </si>
  <si>
    <t>Osazení vrat z plotových tyček výšky do 1,5 m plochy do 10 m2</t>
  </si>
  <si>
    <t>44945254</t>
  </si>
  <si>
    <t>Osazení oplocení lesních kultur vrata z plotových tyček výšky do 1,5 m plochy přes 2 do 10 m2</t>
  </si>
  <si>
    <t>https://podminky.urs.cz/item/CS_URS_2024_02/348952262</t>
  </si>
  <si>
    <t>"6ks bran šířky cca 4m" 6*4</t>
  </si>
  <si>
    <t>55</t>
  </si>
  <si>
    <t>R konstrukce</t>
  </si>
  <si>
    <t>Přelez tvaru "A" z dřevěných kuláčů přes oplocenku u každé brány v 1,6 m; zřízení, včetně materiálu</t>
  </si>
  <si>
    <t>ks</t>
  </si>
  <si>
    <t>-536561802</t>
  </si>
  <si>
    <t>56</t>
  </si>
  <si>
    <t>998231311</t>
  </si>
  <si>
    <t>Přesun hmot pro sadovnické a krajinářské úpravy vodorovně do 5000 m</t>
  </si>
  <si>
    <t>-698271101</t>
  </si>
  <si>
    <t>Přesun hmot pro sadovnické a krajinářské úpravy strojně dopravní vzdálenost do 5000 m</t>
  </si>
  <si>
    <t>https://podminky.urs.cz/item/CS_URS_2024_02/998231311</t>
  </si>
  <si>
    <t>Soupis:</t>
  </si>
  <si>
    <t>VRN - SO-802 LBK 745</t>
  </si>
  <si>
    <t>HSV - Práce a dodávky HSV</t>
  </si>
  <si>
    <t xml:space="preserve">    VRN -  Vedlejší rozpočtové náklady</t>
  </si>
  <si>
    <t xml:space="preserve">      VRN1 - Průzkumné, geodetické a projektové práce</t>
  </si>
  <si>
    <t xml:space="preserve">      VRN3 - Zařízení staveniště</t>
  </si>
  <si>
    <t xml:space="preserve">      VRN7 - Provozní vlivy</t>
  </si>
  <si>
    <t xml:space="preserve">      VRN9 - Ostatní náklady</t>
  </si>
  <si>
    <t>HSV</t>
  </si>
  <si>
    <t>Práce a dodávky HSV</t>
  </si>
  <si>
    <t xml:space="preserve"> Vedlejší rozpočtové náklady</t>
  </si>
  <si>
    <t>VRN1</t>
  </si>
  <si>
    <t>Průzkumné, geodetické a projektové práce</t>
  </si>
  <si>
    <t>011002000</t>
  </si>
  <si>
    <t>Průzkumné práce</t>
  </si>
  <si>
    <t>soubor</t>
  </si>
  <si>
    <t>1024</t>
  </si>
  <si>
    <t>-1947359960</t>
  </si>
  <si>
    <t>"Náklady na přezkoumání podkladů objednatele o stavu inženýrských sítí"</t>
  </si>
  <si>
    <t>"na staveništi nebo dotčených stavbou i mimo území staveniště, kontrola"</t>
  </si>
  <si>
    <t>"a vytyčení jejich skutečné trasy a provedení ochranných opatření pro"</t>
  </si>
  <si>
    <t>"zabezpečení stávajících inženýrských sítí(např. chráničky, panely apod.)" 1</t>
  </si>
  <si>
    <t>011314000</t>
  </si>
  <si>
    <t>Archeologický dohled</t>
  </si>
  <si>
    <t>…</t>
  </si>
  <si>
    <t>-520053947</t>
  </si>
  <si>
    <t>012002000</t>
  </si>
  <si>
    <t>Geodetické práce</t>
  </si>
  <si>
    <t>-58653733</t>
  </si>
  <si>
    <t>"vytyčení pozemku před výsadbou; vytyčení inženýrských sítí" 1</t>
  </si>
  <si>
    <t>VRN3</t>
  </si>
  <si>
    <t>Zařízení staveniště</t>
  </si>
  <si>
    <t>032002000</t>
  </si>
  <si>
    <t>Vybavení staveniště</t>
  </si>
  <si>
    <t>-1598548348</t>
  </si>
  <si>
    <t>039002000</t>
  </si>
  <si>
    <t>Zrušení zařízení staveniště</t>
  </si>
  <si>
    <t>2015088363</t>
  </si>
  <si>
    <t>VRN7</t>
  </si>
  <si>
    <t>Provozní vlivy</t>
  </si>
  <si>
    <t>075002000</t>
  </si>
  <si>
    <t>Ochranná pásma</t>
  </si>
  <si>
    <t>-1738307732</t>
  </si>
  <si>
    <t>"práce v OP vodovodu; práce v OP sdělovacího vedení" 1</t>
  </si>
  <si>
    <t>VRN9</t>
  </si>
  <si>
    <t>Ostatní náklady</t>
  </si>
  <si>
    <t>7</t>
  </si>
  <si>
    <t>091504000</t>
  </si>
  <si>
    <t>Náklady související s publikační činností</t>
  </si>
  <si>
    <t>-1243218236</t>
  </si>
  <si>
    <t>"Informační cedule podle specifikace zadavatele"1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</si>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</sst>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84853511" TargetMode="External" /><Relationship Id="rId2" Type="http://schemas.openxmlformats.org/officeDocument/2006/relationships/hyperlink" Target="https://podminky.urs.cz/item/CS_URS_2024_02/183403112" TargetMode="External" /><Relationship Id="rId3" Type="http://schemas.openxmlformats.org/officeDocument/2006/relationships/hyperlink" Target="https://podminky.urs.cz/item/CS_URS_2024_02/183403151" TargetMode="External" /><Relationship Id="rId4" Type="http://schemas.openxmlformats.org/officeDocument/2006/relationships/hyperlink" Target="https://podminky.urs.cz/item/CS_URS_2024_02/183403152" TargetMode="External" /><Relationship Id="rId5" Type="http://schemas.openxmlformats.org/officeDocument/2006/relationships/hyperlink" Target="https://podminky.urs.cz/item/CS_URS_2024_02/181451121" TargetMode="External" /><Relationship Id="rId6" Type="http://schemas.openxmlformats.org/officeDocument/2006/relationships/hyperlink" Target="https://podminky.urs.cz/item/CS_URS_2024_02/185802113" TargetMode="External" /><Relationship Id="rId7" Type="http://schemas.openxmlformats.org/officeDocument/2006/relationships/hyperlink" Target="https://podminky.urs.cz/item/CS_URS_2024_02/183101113" TargetMode="External" /><Relationship Id="rId8" Type="http://schemas.openxmlformats.org/officeDocument/2006/relationships/hyperlink" Target="https://podminky.urs.cz/item/CS_URS_2024_02/185802114_D" TargetMode="External" /><Relationship Id="rId9" Type="http://schemas.openxmlformats.org/officeDocument/2006/relationships/hyperlink" Target="https://podminky.urs.cz/item/CS_URS_2024_02/185802114" TargetMode="External" /><Relationship Id="rId10" Type="http://schemas.openxmlformats.org/officeDocument/2006/relationships/hyperlink" Target="https://podminky.urs.cz/item/CS_URS_2024_02/183101114" TargetMode="External" /><Relationship Id="rId11" Type="http://schemas.openxmlformats.org/officeDocument/2006/relationships/hyperlink" Target="https://podminky.urs.cz/item/CS_URS_2024_02/184102113" TargetMode="External" /><Relationship Id="rId12" Type="http://schemas.openxmlformats.org/officeDocument/2006/relationships/hyperlink" Target="https://podminky.urs.cz/item/CS_URS_2024_02/184801121" TargetMode="External" /><Relationship Id="rId13" Type="http://schemas.openxmlformats.org/officeDocument/2006/relationships/hyperlink" Target="https://podminky.urs.cz/item/CS_URS_2024_02/184215133" TargetMode="External" /><Relationship Id="rId14" Type="http://schemas.openxmlformats.org/officeDocument/2006/relationships/hyperlink" Target="https://podminky.urs.cz/item/CS_URS_2024_02/184102111" TargetMode="External" /><Relationship Id="rId15" Type="http://schemas.openxmlformats.org/officeDocument/2006/relationships/hyperlink" Target="https://podminky.urs.cz/item/CS_URS_2024_02/184102110" TargetMode="External" /><Relationship Id="rId16" Type="http://schemas.openxmlformats.org/officeDocument/2006/relationships/hyperlink" Target="https://podminky.urs.cz/item/CS_URS_2024_02/184215112" TargetMode="External" /><Relationship Id="rId17" Type="http://schemas.openxmlformats.org/officeDocument/2006/relationships/hyperlink" Target="https://podminky.urs.cz/item/CS_URS_2024_02/184813121" TargetMode="External" /><Relationship Id="rId18" Type="http://schemas.openxmlformats.org/officeDocument/2006/relationships/hyperlink" Target="https://podminky.urs.cz/item/CS_URS_2024_02/184813133" TargetMode="External" /><Relationship Id="rId19" Type="http://schemas.openxmlformats.org/officeDocument/2006/relationships/hyperlink" Target="https://podminky.urs.cz/item/CS_URS_2024_02/184813134" TargetMode="External" /><Relationship Id="rId20" Type="http://schemas.openxmlformats.org/officeDocument/2006/relationships/hyperlink" Target="https://podminky.urs.cz/item/CS_URS_2024_02/184911421" TargetMode="External" /><Relationship Id="rId21" Type="http://schemas.openxmlformats.org/officeDocument/2006/relationships/hyperlink" Target="https://podminky.urs.cz/item/CS_URS_2024_02/185804312" TargetMode="External" /><Relationship Id="rId22" Type="http://schemas.openxmlformats.org/officeDocument/2006/relationships/hyperlink" Target="https://podminky.urs.cz/item/CS_URS_2024_02/185851121" TargetMode="External" /><Relationship Id="rId23" Type="http://schemas.openxmlformats.org/officeDocument/2006/relationships/hyperlink" Target="https://podminky.urs.cz/item/CS_URS_2024_02/185851129" TargetMode="External" /><Relationship Id="rId24" Type="http://schemas.openxmlformats.org/officeDocument/2006/relationships/hyperlink" Target="https://podminky.urs.cz/item/CS_URS_2024_02/348952262" TargetMode="External" /><Relationship Id="rId25" Type="http://schemas.openxmlformats.org/officeDocument/2006/relationships/hyperlink" Target="https://podminky.urs.cz/item/CS_URS_2024_02/998231311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117-3287-22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LBK 745 v k.ú. Stehelčeves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Stehelčeves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26. 8. 2024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ČR-Státní pozemkový úřad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AGROPROJEKT PSO s.r.o.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AGROPROJEKT PSO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7"/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80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73</v>
      </c>
      <c r="BT55" s="124" t="s">
        <v>81</v>
      </c>
      <c r="BV55" s="124" t="s">
        <v>76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4" customFormat="1" ht="16.5" customHeight="1">
      <c r="A56" s="125" t="s">
        <v>84</v>
      </c>
      <c r="B56" s="64"/>
      <c r="C56" s="126"/>
      <c r="D56" s="126"/>
      <c r="E56" s="127" t="s">
        <v>78</v>
      </c>
      <c r="F56" s="127"/>
      <c r="G56" s="127"/>
      <c r="H56" s="127"/>
      <c r="I56" s="127"/>
      <c r="J56" s="126"/>
      <c r="K56" s="127" t="s">
        <v>79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'SO-802 - LBK 745'!J30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'SO-802 - LBK 745'!P79</f>
        <v>0</v>
      </c>
      <c r="AV56" s="131">
        <f>'SO-802 - LBK 745'!J33</f>
        <v>0</v>
      </c>
      <c r="AW56" s="131">
        <f>'SO-802 - LBK 745'!J34</f>
        <v>0</v>
      </c>
      <c r="AX56" s="131">
        <f>'SO-802 - LBK 745'!J35</f>
        <v>0</v>
      </c>
      <c r="AY56" s="131">
        <f>'SO-802 - LBK 745'!J36</f>
        <v>0</v>
      </c>
      <c r="AZ56" s="131">
        <f>'SO-802 - LBK 745'!F33</f>
        <v>0</v>
      </c>
      <c r="BA56" s="131">
        <f>'SO-802 - LBK 745'!F34</f>
        <v>0</v>
      </c>
      <c r="BB56" s="131">
        <f>'SO-802 - LBK 745'!F35</f>
        <v>0</v>
      </c>
      <c r="BC56" s="131">
        <f>'SO-802 - LBK 745'!F36</f>
        <v>0</v>
      </c>
      <c r="BD56" s="133">
        <f>'SO-802 - LBK 745'!F37</f>
        <v>0</v>
      </c>
      <c r="BE56" s="4"/>
      <c r="BT56" s="134" t="s">
        <v>83</v>
      </c>
      <c r="BU56" s="134" t="s">
        <v>86</v>
      </c>
      <c r="BV56" s="134" t="s">
        <v>76</v>
      </c>
      <c r="BW56" s="134" t="s">
        <v>82</v>
      </c>
      <c r="BX56" s="134" t="s">
        <v>5</v>
      </c>
      <c r="CL56" s="134" t="s">
        <v>19</v>
      </c>
      <c r="CM56" s="134" t="s">
        <v>83</v>
      </c>
    </row>
    <row r="57" s="4" customFormat="1" ht="16.5" customHeight="1">
      <c r="A57" s="125" t="s">
        <v>84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'VRN - SO-802 LBK 745'!J32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5">
        <v>0</v>
      </c>
      <c r="AT57" s="136">
        <f>ROUND(SUM(AV57:AW57),2)</f>
        <v>0</v>
      </c>
      <c r="AU57" s="137">
        <f>'VRN - SO-802 LBK 745'!P91</f>
        <v>0</v>
      </c>
      <c r="AV57" s="136">
        <f>'VRN - SO-802 LBK 745'!J35</f>
        <v>0</v>
      </c>
      <c r="AW57" s="136">
        <f>'VRN - SO-802 LBK 745'!J36</f>
        <v>0</v>
      </c>
      <c r="AX57" s="136">
        <f>'VRN - SO-802 LBK 745'!J37</f>
        <v>0</v>
      </c>
      <c r="AY57" s="136">
        <f>'VRN - SO-802 LBK 745'!J38</f>
        <v>0</v>
      </c>
      <c r="AZ57" s="136">
        <f>'VRN - SO-802 LBK 745'!F35</f>
        <v>0</v>
      </c>
      <c r="BA57" s="136">
        <f>'VRN - SO-802 LBK 745'!F36</f>
        <v>0</v>
      </c>
      <c r="BB57" s="136">
        <f>'VRN - SO-802 LBK 745'!F37</f>
        <v>0</v>
      </c>
      <c r="BC57" s="136">
        <f>'VRN - SO-802 LBK 745'!F38</f>
        <v>0</v>
      </c>
      <c r="BD57" s="138">
        <f>'VRN - SO-802 LBK 745'!F39</f>
        <v>0</v>
      </c>
      <c r="BE57" s="4"/>
      <c r="BT57" s="134" t="s">
        <v>83</v>
      </c>
      <c r="BV57" s="134" t="s">
        <v>76</v>
      </c>
      <c r="BW57" s="134" t="s">
        <v>89</v>
      </c>
      <c r="BX57" s="134" t="s">
        <v>82</v>
      </c>
      <c r="CL57" s="134" t="s">
        <v>19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Qo0Xlo48L41lNB/uEUVLhX6MKjqRw/IpCw1jRcVZYGlX1/i4jEATqGDUs30VAcS7rr7AIRsY3LUGCi3FMBQkOQ==" hashValue="SFvqbNrVqqkuLCiQbldbgCQjH0PrbbMhABDstGk2kX0XpTi9UZjL6K2l0ciyR3AU7wzg7OQZdQxDIhyRsEFtr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G54:AM54"/>
    <mergeCell ref="AN54:AP54"/>
    <mergeCell ref="AR2:BE2"/>
  </mergeCells>
  <hyperlinks>
    <hyperlink ref="A56" location="'SO-802 - LBK 745'!C2" display="/"/>
    <hyperlink ref="A57" location="'VRN - SO-802 LBK 745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90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LBK 745 v k.ú. Stehelčeves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21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34" t="s">
        <v>23</v>
      </c>
      <c r="G12" s="39"/>
      <c r="H12" s="39"/>
      <c r="I12" s="143" t="s">
        <v>24</v>
      </c>
      <c r="J12" s="147" t="str">
        <f>'Rekapitulace stavby'!AN8</f>
        <v>26. 8. 2024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3" t="s">
        <v>27</v>
      </c>
      <c r="J14" s="134" t="s">
        <v>28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29</v>
      </c>
      <c r="F15" s="39"/>
      <c r="G15" s="39"/>
      <c r="H15" s="39"/>
      <c r="I15" s="143" t="s">
        <v>30</v>
      </c>
      <c r="J15" s="134" t="s">
        <v>21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31</v>
      </c>
      <c r="E17" s="39"/>
      <c r="F17" s="39"/>
      <c r="G17" s="39"/>
      <c r="H17" s="39"/>
      <c r="I17" s="143" t="s">
        <v>27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30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33</v>
      </c>
      <c r="E20" s="39"/>
      <c r="F20" s="39"/>
      <c r="G20" s="39"/>
      <c r="H20" s="39"/>
      <c r="I20" s="143" t="s">
        <v>27</v>
      </c>
      <c r="J20" s="134" t="s">
        <v>34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35</v>
      </c>
      <c r="F21" s="39"/>
      <c r="G21" s="39"/>
      <c r="H21" s="39"/>
      <c r="I21" s="143" t="s">
        <v>30</v>
      </c>
      <c r="J21" s="134" t="s">
        <v>21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37</v>
      </c>
      <c r="E23" s="39"/>
      <c r="F23" s="39"/>
      <c r="G23" s="39"/>
      <c r="H23" s="39"/>
      <c r="I23" s="143" t="s">
        <v>27</v>
      </c>
      <c r="J23" s="134" t="s">
        <v>34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30</v>
      </c>
      <c r="J24" s="134" t="s">
        <v>21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21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39"/>
      <c r="J30" s="154">
        <f>ROUND(J79,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5" t="s">
        <v>41</v>
      </c>
      <c r="J32" s="155" t="s">
        <v>43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44</v>
      </c>
      <c r="E33" s="143" t="s">
        <v>45</v>
      </c>
      <c r="F33" s="157">
        <f>ROUND((SUM(BE79:BE239)),  2)</f>
        <v>0</v>
      </c>
      <c r="G33" s="39"/>
      <c r="H33" s="39"/>
      <c r="I33" s="158">
        <v>0.20999999999999999</v>
      </c>
      <c r="J33" s="157">
        <f>ROUND(((SUM(BE79:BE239))*I33),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46</v>
      </c>
      <c r="F34" s="157">
        <f>ROUND((SUM(BF79:BF239)),  2)</f>
        <v>0</v>
      </c>
      <c r="G34" s="39"/>
      <c r="H34" s="39"/>
      <c r="I34" s="158">
        <v>0.12</v>
      </c>
      <c r="J34" s="157">
        <f>ROUND(((SUM(BF79:BF239))*I34),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47</v>
      </c>
      <c r="F35" s="157">
        <f>ROUND((SUM(BG79:BG239)),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48</v>
      </c>
      <c r="F36" s="157">
        <f>ROUND((SUM(BH79:BH239)),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ROUND((SUM(BI79:BI239)),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LBK 745 v k.ú. Stehelčeves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SO-802 - LBK 745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Stehelčeves</v>
      </c>
      <c r="G52" s="41"/>
      <c r="H52" s="41"/>
      <c r="I52" s="33" t="s">
        <v>24</v>
      </c>
      <c r="J52" s="73" t="str">
        <f>IF(J12="","",J12)</f>
        <v>26. 8. 2024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26</v>
      </c>
      <c r="D54" s="41"/>
      <c r="E54" s="41"/>
      <c r="F54" s="28" t="str">
        <f>E15</f>
        <v>ČR-Státní pozemkový úřad</v>
      </c>
      <c r="G54" s="41"/>
      <c r="H54" s="41"/>
      <c r="I54" s="33" t="s">
        <v>33</v>
      </c>
      <c r="J54" s="37" t="str">
        <f>E21</f>
        <v>AGROPROJEKT PSO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AGROPROJEKT PSO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94</v>
      </c>
      <c r="D57" s="172"/>
      <c r="E57" s="172"/>
      <c r="F57" s="172"/>
      <c r="G57" s="172"/>
      <c r="H57" s="172"/>
      <c r="I57" s="172"/>
      <c r="J57" s="173" t="s">
        <v>95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72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97</v>
      </c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70" t="str">
        <f>E7</f>
        <v>LBK 745 v k.ú. Stehelčeves</v>
      </c>
      <c r="F69" s="33"/>
      <c r="G69" s="33"/>
      <c r="H69" s="33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91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SO-802 - LBK 745</v>
      </c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22</v>
      </c>
      <c r="D73" s="41"/>
      <c r="E73" s="41"/>
      <c r="F73" s="28" t="str">
        <f>F12</f>
        <v>Stehelčeves</v>
      </c>
      <c r="G73" s="41"/>
      <c r="H73" s="41"/>
      <c r="I73" s="33" t="s">
        <v>24</v>
      </c>
      <c r="J73" s="73" t="str">
        <f>IF(J12="","",J12)</f>
        <v>26. 8. 2024</v>
      </c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5.65" customHeight="1">
      <c r="A75" s="39"/>
      <c r="B75" s="40"/>
      <c r="C75" s="33" t="s">
        <v>26</v>
      </c>
      <c r="D75" s="41"/>
      <c r="E75" s="41"/>
      <c r="F75" s="28" t="str">
        <f>E15</f>
        <v>ČR-Státní pozemkový úřad</v>
      </c>
      <c r="G75" s="41"/>
      <c r="H75" s="41"/>
      <c r="I75" s="33" t="s">
        <v>33</v>
      </c>
      <c r="J75" s="37" t="str">
        <f>E21</f>
        <v>AGROPROJEKT PSO s.r.o.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31</v>
      </c>
      <c r="D76" s="41"/>
      <c r="E76" s="41"/>
      <c r="F76" s="28" t="str">
        <f>IF(E18="","",E18)</f>
        <v>Vyplň údaj</v>
      </c>
      <c r="G76" s="41"/>
      <c r="H76" s="41"/>
      <c r="I76" s="33" t="s">
        <v>37</v>
      </c>
      <c r="J76" s="37" t="str">
        <f>E24</f>
        <v>AGROPROJEKT PSO s.r.o.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9" customFormat="1" ht="29.28" customHeight="1">
      <c r="A78" s="175"/>
      <c r="B78" s="176"/>
      <c r="C78" s="177" t="s">
        <v>98</v>
      </c>
      <c r="D78" s="178" t="s">
        <v>59</v>
      </c>
      <c r="E78" s="178" t="s">
        <v>55</v>
      </c>
      <c r="F78" s="178" t="s">
        <v>56</v>
      </c>
      <c r="G78" s="178" t="s">
        <v>99</v>
      </c>
      <c r="H78" s="178" t="s">
        <v>100</v>
      </c>
      <c r="I78" s="178" t="s">
        <v>101</v>
      </c>
      <c r="J78" s="178" t="s">
        <v>95</v>
      </c>
      <c r="K78" s="179" t="s">
        <v>102</v>
      </c>
      <c r="L78" s="180"/>
      <c r="M78" s="93" t="s">
        <v>21</v>
      </c>
      <c r="N78" s="94" t="s">
        <v>44</v>
      </c>
      <c r="O78" s="94" t="s">
        <v>103</v>
      </c>
      <c r="P78" s="94" t="s">
        <v>104</v>
      </c>
      <c r="Q78" s="94" t="s">
        <v>105</v>
      </c>
      <c r="R78" s="94" t="s">
        <v>106</v>
      </c>
      <c r="S78" s="94" t="s">
        <v>107</v>
      </c>
      <c r="T78" s="95" t="s">
        <v>108</v>
      </c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</row>
    <row r="79" s="2" customFormat="1" ht="22.8" customHeight="1">
      <c r="A79" s="39"/>
      <c r="B79" s="40"/>
      <c r="C79" s="100" t="s">
        <v>109</v>
      </c>
      <c r="D79" s="41"/>
      <c r="E79" s="41"/>
      <c r="F79" s="41"/>
      <c r="G79" s="41"/>
      <c r="H79" s="41"/>
      <c r="I79" s="41"/>
      <c r="J79" s="181">
        <f>BK79</f>
        <v>0</v>
      </c>
      <c r="K79" s="41"/>
      <c r="L79" s="45"/>
      <c r="M79" s="96"/>
      <c r="N79" s="182"/>
      <c r="O79" s="97"/>
      <c r="P79" s="183">
        <f>SUM(P80:P239)</f>
        <v>0</v>
      </c>
      <c r="Q79" s="97"/>
      <c r="R79" s="183">
        <f>SUM(R80:R239)</f>
        <v>126.91024240000002</v>
      </c>
      <c r="S79" s="97"/>
      <c r="T79" s="184">
        <f>SUM(T80:T239)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73</v>
      </c>
      <c r="AU79" s="18" t="s">
        <v>96</v>
      </c>
      <c r="BK79" s="185">
        <f>SUM(BK80:BK239)</f>
        <v>0</v>
      </c>
    </row>
    <row r="80" s="2" customFormat="1" ht="33" customHeight="1">
      <c r="A80" s="39"/>
      <c r="B80" s="40"/>
      <c r="C80" s="186" t="s">
        <v>81</v>
      </c>
      <c r="D80" s="186" t="s">
        <v>110</v>
      </c>
      <c r="E80" s="187" t="s">
        <v>111</v>
      </c>
      <c r="F80" s="188" t="s">
        <v>112</v>
      </c>
      <c r="G80" s="189" t="s">
        <v>113</v>
      </c>
      <c r="H80" s="190">
        <v>10180</v>
      </c>
      <c r="I80" s="191"/>
      <c r="J80" s="192">
        <f>ROUND(I80*H80,2)</f>
        <v>0</v>
      </c>
      <c r="K80" s="188" t="s">
        <v>114</v>
      </c>
      <c r="L80" s="45"/>
      <c r="M80" s="193" t="s">
        <v>21</v>
      </c>
      <c r="N80" s="194" t="s">
        <v>45</v>
      </c>
      <c r="O80" s="85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197" t="s">
        <v>115</v>
      </c>
      <c r="AT80" s="197" t="s">
        <v>110</v>
      </c>
      <c r="AU80" s="197" t="s">
        <v>74</v>
      </c>
      <c r="AY80" s="18" t="s">
        <v>116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8" t="s">
        <v>81</v>
      </c>
      <c r="BK80" s="198">
        <f>ROUND(I80*H80,2)</f>
        <v>0</v>
      </c>
      <c r="BL80" s="18" t="s">
        <v>115</v>
      </c>
      <c r="BM80" s="197" t="s">
        <v>117</v>
      </c>
    </row>
    <row r="81" s="2" customFormat="1">
      <c r="A81" s="39"/>
      <c r="B81" s="40"/>
      <c r="C81" s="41"/>
      <c r="D81" s="199" t="s">
        <v>118</v>
      </c>
      <c r="E81" s="41"/>
      <c r="F81" s="200" t="s">
        <v>119</v>
      </c>
      <c r="G81" s="41"/>
      <c r="H81" s="41"/>
      <c r="I81" s="201"/>
      <c r="J81" s="41"/>
      <c r="K81" s="41"/>
      <c r="L81" s="45"/>
      <c r="M81" s="202"/>
      <c r="N81" s="203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118</v>
      </c>
      <c r="AU81" s="18" t="s">
        <v>74</v>
      </c>
    </row>
    <row r="82" s="2" customFormat="1">
      <c r="A82" s="39"/>
      <c r="B82" s="40"/>
      <c r="C82" s="41"/>
      <c r="D82" s="204" t="s">
        <v>120</v>
      </c>
      <c r="E82" s="41"/>
      <c r="F82" s="205" t="s">
        <v>121</v>
      </c>
      <c r="G82" s="41"/>
      <c r="H82" s="41"/>
      <c r="I82" s="201"/>
      <c r="J82" s="41"/>
      <c r="K82" s="41"/>
      <c r="L82" s="45"/>
      <c r="M82" s="202"/>
      <c r="N82" s="203"/>
      <c r="O82" s="85"/>
      <c r="P82" s="85"/>
      <c r="Q82" s="85"/>
      <c r="R82" s="85"/>
      <c r="S82" s="85"/>
      <c r="T82" s="86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120</v>
      </c>
      <c r="AU82" s="18" t="s">
        <v>74</v>
      </c>
    </row>
    <row r="83" s="2" customFormat="1" ht="24.15" customHeight="1">
      <c r="A83" s="39"/>
      <c r="B83" s="40"/>
      <c r="C83" s="186" t="s">
        <v>83</v>
      </c>
      <c r="D83" s="186" t="s">
        <v>110</v>
      </c>
      <c r="E83" s="187" t="s">
        <v>122</v>
      </c>
      <c r="F83" s="188" t="s">
        <v>123</v>
      </c>
      <c r="G83" s="189" t="s">
        <v>113</v>
      </c>
      <c r="H83" s="190">
        <v>10180</v>
      </c>
      <c r="I83" s="191"/>
      <c r="J83" s="192">
        <f>ROUND(I83*H83,2)</f>
        <v>0</v>
      </c>
      <c r="K83" s="188" t="s">
        <v>114</v>
      </c>
      <c r="L83" s="45"/>
      <c r="M83" s="193" t="s">
        <v>21</v>
      </c>
      <c r="N83" s="194" t="s">
        <v>45</v>
      </c>
      <c r="O83" s="85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197" t="s">
        <v>115</v>
      </c>
      <c r="AT83" s="197" t="s">
        <v>110</v>
      </c>
      <c r="AU83" s="197" t="s">
        <v>74</v>
      </c>
      <c r="AY83" s="18" t="s">
        <v>116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18" t="s">
        <v>81</v>
      </c>
      <c r="BK83" s="198">
        <f>ROUND(I83*H83,2)</f>
        <v>0</v>
      </c>
      <c r="BL83" s="18" t="s">
        <v>115</v>
      </c>
      <c r="BM83" s="197" t="s">
        <v>124</v>
      </c>
    </row>
    <row r="84" s="2" customFormat="1">
      <c r="A84" s="39"/>
      <c r="B84" s="40"/>
      <c r="C84" s="41"/>
      <c r="D84" s="199" t="s">
        <v>118</v>
      </c>
      <c r="E84" s="41"/>
      <c r="F84" s="200" t="s">
        <v>125</v>
      </c>
      <c r="G84" s="41"/>
      <c r="H84" s="41"/>
      <c r="I84" s="201"/>
      <c r="J84" s="41"/>
      <c r="K84" s="41"/>
      <c r="L84" s="45"/>
      <c r="M84" s="202"/>
      <c r="N84" s="203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118</v>
      </c>
      <c r="AU84" s="18" t="s">
        <v>74</v>
      </c>
    </row>
    <row r="85" s="2" customFormat="1">
      <c r="A85" s="39"/>
      <c r="B85" s="40"/>
      <c r="C85" s="41"/>
      <c r="D85" s="204" t="s">
        <v>120</v>
      </c>
      <c r="E85" s="41"/>
      <c r="F85" s="205" t="s">
        <v>126</v>
      </c>
      <c r="G85" s="41"/>
      <c r="H85" s="41"/>
      <c r="I85" s="201"/>
      <c r="J85" s="41"/>
      <c r="K85" s="41"/>
      <c r="L85" s="45"/>
      <c r="M85" s="202"/>
      <c r="N85" s="203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120</v>
      </c>
      <c r="AU85" s="18" t="s">
        <v>74</v>
      </c>
    </row>
    <row r="86" s="2" customFormat="1" ht="21.75" customHeight="1">
      <c r="A86" s="39"/>
      <c r="B86" s="40"/>
      <c r="C86" s="186" t="s">
        <v>127</v>
      </c>
      <c r="D86" s="186" t="s">
        <v>110</v>
      </c>
      <c r="E86" s="187" t="s">
        <v>128</v>
      </c>
      <c r="F86" s="188" t="s">
        <v>129</v>
      </c>
      <c r="G86" s="189" t="s">
        <v>113</v>
      </c>
      <c r="H86" s="190">
        <v>10180</v>
      </c>
      <c r="I86" s="191"/>
      <c r="J86" s="192">
        <f>ROUND(I86*H86,2)</f>
        <v>0</v>
      </c>
      <c r="K86" s="188" t="s">
        <v>114</v>
      </c>
      <c r="L86" s="45"/>
      <c r="M86" s="193" t="s">
        <v>21</v>
      </c>
      <c r="N86" s="194" t="s">
        <v>45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115</v>
      </c>
      <c r="AT86" s="197" t="s">
        <v>110</v>
      </c>
      <c r="AU86" s="197" t="s">
        <v>74</v>
      </c>
      <c r="AY86" s="18" t="s">
        <v>116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81</v>
      </c>
      <c r="BK86" s="198">
        <f>ROUND(I86*H86,2)</f>
        <v>0</v>
      </c>
      <c r="BL86" s="18" t="s">
        <v>115</v>
      </c>
      <c r="BM86" s="197" t="s">
        <v>130</v>
      </c>
    </row>
    <row r="87" s="2" customFormat="1">
      <c r="A87" s="39"/>
      <c r="B87" s="40"/>
      <c r="C87" s="41"/>
      <c r="D87" s="199" t="s">
        <v>118</v>
      </c>
      <c r="E87" s="41"/>
      <c r="F87" s="200" t="s">
        <v>131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118</v>
      </c>
      <c r="AU87" s="18" t="s">
        <v>74</v>
      </c>
    </row>
    <row r="88" s="2" customFormat="1">
      <c r="A88" s="39"/>
      <c r="B88" s="40"/>
      <c r="C88" s="41"/>
      <c r="D88" s="204" t="s">
        <v>120</v>
      </c>
      <c r="E88" s="41"/>
      <c r="F88" s="205" t="s">
        <v>132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120</v>
      </c>
      <c r="AU88" s="18" t="s">
        <v>74</v>
      </c>
    </row>
    <row r="89" s="2" customFormat="1" ht="21.75" customHeight="1">
      <c r="A89" s="39"/>
      <c r="B89" s="40"/>
      <c r="C89" s="186" t="s">
        <v>115</v>
      </c>
      <c r="D89" s="186" t="s">
        <v>110</v>
      </c>
      <c r="E89" s="187" t="s">
        <v>133</v>
      </c>
      <c r="F89" s="188" t="s">
        <v>134</v>
      </c>
      <c r="G89" s="189" t="s">
        <v>113</v>
      </c>
      <c r="H89" s="190">
        <v>10180</v>
      </c>
      <c r="I89" s="191"/>
      <c r="J89" s="192">
        <f>ROUND(I89*H89,2)</f>
        <v>0</v>
      </c>
      <c r="K89" s="188" t="s">
        <v>114</v>
      </c>
      <c r="L89" s="45"/>
      <c r="M89" s="193" t="s">
        <v>21</v>
      </c>
      <c r="N89" s="194" t="s">
        <v>45</v>
      </c>
      <c r="O89" s="85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97" t="s">
        <v>115</v>
      </c>
      <c r="AT89" s="197" t="s">
        <v>110</v>
      </c>
      <c r="AU89" s="197" t="s">
        <v>74</v>
      </c>
      <c r="AY89" s="18" t="s">
        <v>116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8" t="s">
        <v>81</v>
      </c>
      <c r="BK89" s="198">
        <f>ROUND(I89*H89,2)</f>
        <v>0</v>
      </c>
      <c r="BL89" s="18" t="s">
        <v>115</v>
      </c>
      <c r="BM89" s="197" t="s">
        <v>135</v>
      </c>
    </row>
    <row r="90" s="2" customFormat="1">
      <c r="A90" s="39"/>
      <c r="B90" s="40"/>
      <c r="C90" s="41"/>
      <c r="D90" s="199" t="s">
        <v>118</v>
      </c>
      <c r="E90" s="41"/>
      <c r="F90" s="200" t="s">
        <v>136</v>
      </c>
      <c r="G90" s="41"/>
      <c r="H90" s="41"/>
      <c r="I90" s="201"/>
      <c r="J90" s="41"/>
      <c r="K90" s="41"/>
      <c r="L90" s="45"/>
      <c r="M90" s="202"/>
      <c r="N90" s="20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118</v>
      </c>
      <c r="AU90" s="18" t="s">
        <v>74</v>
      </c>
    </row>
    <row r="91" s="2" customFormat="1">
      <c r="A91" s="39"/>
      <c r="B91" s="40"/>
      <c r="C91" s="41"/>
      <c r="D91" s="204" t="s">
        <v>120</v>
      </c>
      <c r="E91" s="41"/>
      <c r="F91" s="205" t="s">
        <v>137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120</v>
      </c>
      <c r="AU91" s="18" t="s">
        <v>74</v>
      </c>
    </row>
    <row r="92" s="2" customFormat="1" ht="24.15" customHeight="1">
      <c r="A92" s="39"/>
      <c r="B92" s="40"/>
      <c r="C92" s="186" t="s">
        <v>138</v>
      </c>
      <c r="D92" s="186" t="s">
        <v>110</v>
      </c>
      <c r="E92" s="187" t="s">
        <v>139</v>
      </c>
      <c r="F92" s="188" t="s">
        <v>140</v>
      </c>
      <c r="G92" s="189" t="s">
        <v>113</v>
      </c>
      <c r="H92" s="190">
        <v>10180</v>
      </c>
      <c r="I92" s="191"/>
      <c r="J92" s="192">
        <f>ROUND(I92*H92,2)</f>
        <v>0</v>
      </c>
      <c r="K92" s="188" t="s">
        <v>114</v>
      </c>
      <c r="L92" s="45"/>
      <c r="M92" s="193" t="s">
        <v>21</v>
      </c>
      <c r="N92" s="194" t="s">
        <v>45</v>
      </c>
      <c r="O92" s="85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97" t="s">
        <v>115</v>
      </c>
      <c r="AT92" s="197" t="s">
        <v>110</v>
      </c>
      <c r="AU92" s="197" t="s">
        <v>74</v>
      </c>
      <c r="AY92" s="18" t="s">
        <v>116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8" t="s">
        <v>81</v>
      </c>
      <c r="BK92" s="198">
        <f>ROUND(I92*H92,2)</f>
        <v>0</v>
      </c>
      <c r="BL92" s="18" t="s">
        <v>115</v>
      </c>
      <c r="BM92" s="197" t="s">
        <v>141</v>
      </c>
    </row>
    <row r="93" s="2" customFormat="1">
      <c r="A93" s="39"/>
      <c r="B93" s="40"/>
      <c r="C93" s="41"/>
      <c r="D93" s="199" t="s">
        <v>118</v>
      </c>
      <c r="E93" s="41"/>
      <c r="F93" s="200" t="s">
        <v>142</v>
      </c>
      <c r="G93" s="41"/>
      <c r="H93" s="41"/>
      <c r="I93" s="201"/>
      <c r="J93" s="41"/>
      <c r="K93" s="41"/>
      <c r="L93" s="45"/>
      <c r="M93" s="202"/>
      <c r="N93" s="20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118</v>
      </c>
      <c r="AU93" s="18" t="s">
        <v>74</v>
      </c>
    </row>
    <row r="94" s="2" customFormat="1">
      <c r="A94" s="39"/>
      <c r="B94" s="40"/>
      <c r="C94" s="41"/>
      <c r="D94" s="204" t="s">
        <v>120</v>
      </c>
      <c r="E94" s="41"/>
      <c r="F94" s="205" t="s">
        <v>143</v>
      </c>
      <c r="G94" s="41"/>
      <c r="H94" s="41"/>
      <c r="I94" s="201"/>
      <c r="J94" s="41"/>
      <c r="K94" s="41"/>
      <c r="L94" s="45"/>
      <c r="M94" s="202"/>
      <c r="N94" s="20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120</v>
      </c>
      <c r="AU94" s="18" t="s">
        <v>74</v>
      </c>
    </row>
    <row r="95" s="10" customFormat="1">
      <c r="A95" s="10"/>
      <c r="B95" s="206"/>
      <c r="C95" s="207"/>
      <c r="D95" s="199" t="s">
        <v>144</v>
      </c>
      <c r="E95" s="208" t="s">
        <v>21</v>
      </c>
      <c r="F95" s="209" t="s">
        <v>145</v>
      </c>
      <c r="G95" s="207"/>
      <c r="H95" s="210">
        <v>10180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6" t="s">
        <v>144</v>
      </c>
      <c r="AU95" s="216" t="s">
        <v>74</v>
      </c>
      <c r="AV95" s="10" t="s">
        <v>83</v>
      </c>
      <c r="AW95" s="10" t="s">
        <v>36</v>
      </c>
      <c r="AX95" s="10" t="s">
        <v>81</v>
      </c>
      <c r="AY95" s="216" t="s">
        <v>116</v>
      </c>
    </row>
    <row r="96" s="2" customFormat="1" ht="16.5" customHeight="1">
      <c r="A96" s="39"/>
      <c r="B96" s="40"/>
      <c r="C96" s="217" t="s">
        <v>146</v>
      </c>
      <c r="D96" s="217" t="s">
        <v>147</v>
      </c>
      <c r="E96" s="218" t="s">
        <v>148</v>
      </c>
      <c r="F96" s="219" t="s">
        <v>149</v>
      </c>
      <c r="G96" s="220" t="s">
        <v>150</v>
      </c>
      <c r="H96" s="221">
        <v>254.5</v>
      </c>
      <c r="I96" s="222"/>
      <c r="J96" s="223">
        <f>ROUND(I96*H96,2)</f>
        <v>0</v>
      </c>
      <c r="K96" s="219" t="s">
        <v>114</v>
      </c>
      <c r="L96" s="224"/>
      <c r="M96" s="225" t="s">
        <v>21</v>
      </c>
      <c r="N96" s="226" t="s">
        <v>45</v>
      </c>
      <c r="O96" s="85"/>
      <c r="P96" s="195">
        <f>O96*H96</f>
        <v>0</v>
      </c>
      <c r="Q96" s="195">
        <v>0.001</v>
      </c>
      <c r="R96" s="195">
        <f>Q96*H96</f>
        <v>0.2545</v>
      </c>
      <c r="S96" s="195">
        <v>0</v>
      </c>
      <c r="T96" s="19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97" t="s">
        <v>151</v>
      </c>
      <c r="AT96" s="197" t="s">
        <v>147</v>
      </c>
      <c r="AU96" s="197" t="s">
        <v>74</v>
      </c>
      <c r="AY96" s="18" t="s">
        <v>116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8" t="s">
        <v>81</v>
      </c>
      <c r="BK96" s="198">
        <f>ROUND(I96*H96,2)</f>
        <v>0</v>
      </c>
      <c r="BL96" s="18" t="s">
        <v>115</v>
      </c>
      <c r="BM96" s="197" t="s">
        <v>152</v>
      </c>
    </row>
    <row r="97" s="2" customFormat="1">
      <c r="A97" s="39"/>
      <c r="B97" s="40"/>
      <c r="C97" s="41"/>
      <c r="D97" s="199" t="s">
        <v>118</v>
      </c>
      <c r="E97" s="41"/>
      <c r="F97" s="200" t="s">
        <v>149</v>
      </c>
      <c r="G97" s="41"/>
      <c r="H97" s="41"/>
      <c r="I97" s="201"/>
      <c r="J97" s="41"/>
      <c r="K97" s="41"/>
      <c r="L97" s="45"/>
      <c r="M97" s="202"/>
      <c r="N97" s="20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118</v>
      </c>
      <c r="AU97" s="18" t="s">
        <v>74</v>
      </c>
    </row>
    <row r="98" s="10" customFormat="1">
      <c r="A98" s="10"/>
      <c r="B98" s="206"/>
      <c r="C98" s="207"/>
      <c r="D98" s="199" t="s">
        <v>144</v>
      </c>
      <c r="E98" s="208" t="s">
        <v>21</v>
      </c>
      <c r="F98" s="209" t="s">
        <v>153</v>
      </c>
      <c r="G98" s="207"/>
      <c r="H98" s="210">
        <v>254.5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6" t="s">
        <v>144</v>
      </c>
      <c r="AU98" s="216" t="s">
        <v>74</v>
      </c>
      <c r="AV98" s="10" t="s">
        <v>83</v>
      </c>
      <c r="AW98" s="10" t="s">
        <v>36</v>
      </c>
      <c r="AX98" s="10" t="s">
        <v>81</v>
      </c>
      <c r="AY98" s="216" t="s">
        <v>116</v>
      </c>
    </row>
    <row r="99" s="2" customFormat="1" ht="24.15" customHeight="1">
      <c r="A99" s="39"/>
      <c r="B99" s="40"/>
      <c r="C99" s="186" t="s">
        <v>151</v>
      </c>
      <c r="D99" s="186" t="s">
        <v>110</v>
      </c>
      <c r="E99" s="187" t="s">
        <v>154</v>
      </c>
      <c r="F99" s="188" t="s">
        <v>155</v>
      </c>
      <c r="G99" s="189" t="s">
        <v>156</v>
      </c>
      <c r="H99" s="190">
        <v>0.17499999999999999</v>
      </c>
      <c r="I99" s="191"/>
      <c r="J99" s="192">
        <f>ROUND(I99*H99,2)</f>
        <v>0</v>
      </c>
      <c r="K99" s="188" t="s">
        <v>114</v>
      </c>
      <c r="L99" s="45"/>
      <c r="M99" s="193" t="s">
        <v>21</v>
      </c>
      <c r="N99" s="194" t="s">
        <v>45</v>
      </c>
      <c r="O99" s="85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97" t="s">
        <v>115</v>
      </c>
      <c r="AT99" s="197" t="s">
        <v>110</v>
      </c>
      <c r="AU99" s="197" t="s">
        <v>74</v>
      </c>
      <c r="AY99" s="18" t="s">
        <v>116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8" t="s">
        <v>81</v>
      </c>
      <c r="BK99" s="198">
        <f>ROUND(I99*H99,2)</f>
        <v>0</v>
      </c>
      <c r="BL99" s="18" t="s">
        <v>115</v>
      </c>
      <c r="BM99" s="197" t="s">
        <v>157</v>
      </c>
    </row>
    <row r="100" s="2" customFormat="1">
      <c r="A100" s="39"/>
      <c r="B100" s="40"/>
      <c r="C100" s="41"/>
      <c r="D100" s="199" t="s">
        <v>118</v>
      </c>
      <c r="E100" s="41"/>
      <c r="F100" s="200" t="s">
        <v>158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118</v>
      </c>
      <c r="AU100" s="18" t="s">
        <v>74</v>
      </c>
    </row>
    <row r="101" s="2" customFormat="1">
      <c r="A101" s="39"/>
      <c r="B101" s="40"/>
      <c r="C101" s="41"/>
      <c r="D101" s="204" t="s">
        <v>120</v>
      </c>
      <c r="E101" s="41"/>
      <c r="F101" s="205" t="s">
        <v>159</v>
      </c>
      <c r="G101" s="41"/>
      <c r="H101" s="41"/>
      <c r="I101" s="201"/>
      <c r="J101" s="41"/>
      <c r="K101" s="41"/>
      <c r="L101" s="45"/>
      <c r="M101" s="202"/>
      <c r="N101" s="20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120</v>
      </c>
      <c r="AU101" s="18" t="s">
        <v>74</v>
      </c>
    </row>
    <row r="102" s="10" customFormat="1">
      <c r="A102" s="10"/>
      <c r="B102" s="206"/>
      <c r="C102" s="207"/>
      <c r="D102" s="199" t="s">
        <v>144</v>
      </c>
      <c r="E102" s="208" t="s">
        <v>21</v>
      </c>
      <c r="F102" s="209" t="s">
        <v>160</v>
      </c>
      <c r="G102" s="207"/>
      <c r="H102" s="210">
        <v>0.17499999999999999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6" t="s">
        <v>144</v>
      </c>
      <c r="AU102" s="216" t="s">
        <v>74</v>
      </c>
      <c r="AV102" s="10" t="s">
        <v>83</v>
      </c>
      <c r="AW102" s="10" t="s">
        <v>36</v>
      </c>
      <c r="AX102" s="10" t="s">
        <v>81</v>
      </c>
      <c r="AY102" s="216" t="s">
        <v>116</v>
      </c>
    </row>
    <row r="103" s="2" customFormat="1" ht="24.15" customHeight="1">
      <c r="A103" s="39"/>
      <c r="B103" s="40"/>
      <c r="C103" s="217" t="s">
        <v>161</v>
      </c>
      <c r="D103" s="217" t="s">
        <v>147</v>
      </c>
      <c r="E103" s="218" t="s">
        <v>162</v>
      </c>
      <c r="F103" s="219" t="s">
        <v>163</v>
      </c>
      <c r="G103" s="220" t="s">
        <v>150</v>
      </c>
      <c r="H103" s="221">
        <v>175</v>
      </c>
      <c r="I103" s="222"/>
      <c r="J103" s="223">
        <f>ROUND(I103*H103,2)</f>
        <v>0</v>
      </c>
      <c r="K103" s="219" t="s">
        <v>21</v>
      </c>
      <c r="L103" s="224"/>
      <c r="M103" s="225" t="s">
        <v>21</v>
      </c>
      <c r="N103" s="226" t="s">
        <v>45</v>
      </c>
      <c r="O103" s="85"/>
      <c r="P103" s="195">
        <f>O103*H103</f>
        <v>0</v>
      </c>
      <c r="Q103" s="195">
        <v>0.001</v>
      </c>
      <c r="R103" s="195">
        <f>Q103*H103</f>
        <v>0.17500000000000002</v>
      </c>
      <c r="S103" s="195">
        <v>0</v>
      </c>
      <c r="T103" s="19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97" t="s">
        <v>151</v>
      </c>
      <c r="AT103" s="197" t="s">
        <v>147</v>
      </c>
      <c r="AU103" s="197" t="s">
        <v>74</v>
      </c>
      <c r="AY103" s="18" t="s">
        <v>116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8" t="s">
        <v>81</v>
      </c>
      <c r="BK103" s="198">
        <f>ROUND(I103*H103,2)</f>
        <v>0</v>
      </c>
      <c r="BL103" s="18" t="s">
        <v>115</v>
      </c>
      <c r="BM103" s="197" t="s">
        <v>164</v>
      </c>
    </row>
    <row r="104" s="2" customFormat="1">
      <c r="A104" s="39"/>
      <c r="B104" s="40"/>
      <c r="C104" s="41"/>
      <c r="D104" s="199" t="s">
        <v>118</v>
      </c>
      <c r="E104" s="41"/>
      <c r="F104" s="200" t="s">
        <v>165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118</v>
      </c>
      <c r="AU104" s="18" t="s">
        <v>74</v>
      </c>
    </row>
    <row r="105" s="10" customFormat="1">
      <c r="A105" s="10"/>
      <c r="B105" s="206"/>
      <c r="C105" s="207"/>
      <c r="D105" s="199" t="s">
        <v>144</v>
      </c>
      <c r="E105" s="208" t="s">
        <v>21</v>
      </c>
      <c r="F105" s="209" t="s">
        <v>166</v>
      </c>
      <c r="G105" s="207"/>
      <c r="H105" s="210">
        <v>175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6" t="s">
        <v>144</v>
      </c>
      <c r="AU105" s="216" t="s">
        <v>74</v>
      </c>
      <c r="AV105" s="10" t="s">
        <v>83</v>
      </c>
      <c r="AW105" s="10" t="s">
        <v>36</v>
      </c>
      <c r="AX105" s="10" t="s">
        <v>81</v>
      </c>
      <c r="AY105" s="216" t="s">
        <v>116</v>
      </c>
    </row>
    <row r="106" s="2" customFormat="1" ht="33" customHeight="1">
      <c r="A106" s="39"/>
      <c r="B106" s="40"/>
      <c r="C106" s="186" t="s">
        <v>167</v>
      </c>
      <c r="D106" s="186" t="s">
        <v>110</v>
      </c>
      <c r="E106" s="187" t="s">
        <v>168</v>
      </c>
      <c r="F106" s="188" t="s">
        <v>169</v>
      </c>
      <c r="G106" s="189" t="s">
        <v>170</v>
      </c>
      <c r="H106" s="190">
        <v>2800</v>
      </c>
      <c r="I106" s="191"/>
      <c r="J106" s="192">
        <f>ROUND(I106*H106,2)</f>
        <v>0</v>
      </c>
      <c r="K106" s="188" t="s">
        <v>114</v>
      </c>
      <c r="L106" s="45"/>
      <c r="M106" s="193" t="s">
        <v>21</v>
      </c>
      <c r="N106" s="194" t="s">
        <v>45</v>
      </c>
      <c r="O106" s="85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97" t="s">
        <v>115</v>
      </c>
      <c r="AT106" s="197" t="s">
        <v>110</v>
      </c>
      <c r="AU106" s="197" t="s">
        <v>74</v>
      </c>
      <c r="AY106" s="18" t="s">
        <v>116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8" t="s">
        <v>81</v>
      </c>
      <c r="BK106" s="198">
        <f>ROUND(I106*H106,2)</f>
        <v>0</v>
      </c>
      <c r="BL106" s="18" t="s">
        <v>115</v>
      </c>
      <c r="BM106" s="197" t="s">
        <v>171</v>
      </c>
    </row>
    <row r="107" s="2" customFormat="1">
      <c r="A107" s="39"/>
      <c r="B107" s="40"/>
      <c r="C107" s="41"/>
      <c r="D107" s="199" t="s">
        <v>118</v>
      </c>
      <c r="E107" s="41"/>
      <c r="F107" s="200" t="s">
        <v>172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118</v>
      </c>
      <c r="AU107" s="18" t="s">
        <v>74</v>
      </c>
    </row>
    <row r="108" s="2" customFormat="1">
      <c r="A108" s="39"/>
      <c r="B108" s="40"/>
      <c r="C108" s="41"/>
      <c r="D108" s="204" t="s">
        <v>120</v>
      </c>
      <c r="E108" s="41"/>
      <c r="F108" s="205" t="s">
        <v>173</v>
      </c>
      <c r="G108" s="41"/>
      <c r="H108" s="41"/>
      <c r="I108" s="201"/>
      <c r="J108" s="41"/>
      <c r="K108" s="41"/>
      <c r="L108" s="45"/>
      <c r="M108" s="202"/>
      <c r="N108" s="20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120</v>
      </c>
      <c r="AU108" s="18" t="s">
        <v>74</v>
      </c>
    </row>
    <row r="109" s="10" customFormat="1">
      <c r="A109" s="10"/>
      <c r="B109" s="206"/>
      <c r="C109" s="207"/>
      <c r="D109" s="199" t="s">
        <v>144</v>
      </c>
      <c r="E109" s="208" t="s">
        <v>21</v>
      </c>
      <c r="F109" s="209" t="s">
        <v>174</v>
      </c>
      <c r="G109" s="207"/>
      <c r="H109" s="210">
        <v>2800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6" t="s">
        <v>144</v>
      </c>
      <c r="AU109" s="216" t="s">
        <v>74</v>
      </c>
      <c r="AV109" s="10" t="s">
        <v>83</v>
      </c>
      <c r="AW109" s="10" t="s">
        <v>36</v>
      </c>
      <c r="AX109" s="10" t="s">
        <v>81</v>
      </c>
      <c r="AY109" s="216" t="s">
        <v>116</v>
      </c>
    </row>
    <row r="110" s="2" customFormat="1" ht="24.15" customHeight="1">
      <c r="A110" s="39"/>
      <c r="B110" s="40"/>
      <c r="C110" s="186" t="s">
        <v>175</v>
      </c>
      <c r="D110" s="186" t="s">
        <v>110</v>
      </c>
      <c r="E110" s="187" t="s">
        <v>176</v>
      </c>
      <c r="F110" s="188" t="s">
        <v>177</v>
      </c>
      <c r="G110" s="189" t="s">
        <v>156</v>
      </c>
      <c r="H110" s="190">
        <v>0.084000000000000005</v>
      </c>
      <c r="I110" s="191"/>
      <c r="J110" s="192">
        <f>ROUND(I110*H110,2)</f>
        <v>0</v>
      </c>
      <c r="K110" s="188" t="s">
        <v>114</v>
      </c>
      <c r="L110" s="45"/>
      <c r="M110" s="193" t="s">
        <v>21</v>
      </c>
      <c r="N110" s="194" t="s">
        <v>45</v>
      </c>
      <c r="O110" s="85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97" t="s">
        <v>115</v>
      </c>
      <c r="AT110" s="197" t="s">
        <v>110</v>
      </c>
      <c r="AU110" s="197" t="s">
        <v>74</v>
      </c>
      <c r="AY110" s="18" t="s">
        <v>116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8" t="s">
        <v>81</v>
      </c>
      <c r="BK110" s="198">
        <f>ROUND(I110*H110,2)</f>
        <v>0</v>
      </c>
      <c r="BL110" s="18" t="s">
        <v>115</v>
      </c>
      <c r="BM110" s="197" t="s">
        <v>178</v>
      </c>
    </row>
    <row r="111" s="2" customFormat="1">
      <c r="A111" s="39"/>
      <c r="B111" s="40"/>
      <c r="C111" s="41"/>
      <c r="D111" s="199" t="s">
        <v>118</v>
      </c>
      <c r="E111" s="41"/>
      <c r="F111" s="200" t="s">
        <v>179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118</v>
      </c>
      <c r="AU111" s="18" t="s">
        <v>74</v>
      </c>
    </row>
    <row r="112" s="2" customFormat="1">
      <c r="A112" s="39"/>
      <c r="B112" s="40"/>
      <c r="C112" s="41"/>
      <c r="D112" s="204" t="s">
        <v>120</v>
      </c>
      <c r="E112" s="41"/>
      <c r="F112" s="205" t="s">
        <v>180</v>
      </c>
      <c r="G112" s="41"/>
      <c r="H112" s="41"/>
      <c r="I112" s="201"/>
      <c r="J112" s="41"/>
      <c r="K112" s="41"/>
      <c r="L112" s="45"/>
      <c r="M112" s="202"/>
      <c r="N112" s="20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120</v>
      </c>
      <c r="AU112" s="18" t="s">
        <v>74</v>
      </c>
    </row>
    <row r="113" s="10" customFormat="1">
      <c r="A113" s="10"/>
      <c r="B113" s="206"/>
      <c r="C113" s="207"/>
      <c r="D113" s="199" t="s">
        <v>144</v>
      </c>
      <c r="E113" s="208" t="s">
        <v>21</v>
      </c>
      <c r="F113" s="209" t="s">
        <v>181</v>
      </c>
      <c r="G113" s="207"/>
      <c r="H113" s="210">
        <v>0.084000000000000005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6" t="s">
        <v>144</v>
      </c>
      <c r="AU113" s="216" t="s">
        <v>74</v>
      </c>
      <c r="AV113" s="10" t="s">
        <v>83</v>
      </c>
      <c r="AW113" s="10" t="s">
        <v>36</v>
      </c>
      <c r="AX113" s="10" t="s">
        <v>81</v>
      </c>
      <c r="AY113" s="216" t="s">
        <v>116</v>
      </c>
    </row>
    <row r="114" s="2" customFormat="1" ht="24.15" customHeight="1">
      <c r="A114" s="39"/>
      <c r="B114" s="40"/>
      <c r="C114" s="217" t="s">
        <v>8</v>
      </c>
      <c r="D114" s="217" t="s">
        <v>147</v>
      </c>
      <c r="E114" s="218" t="s">
        <v>182</v>
      </c>
      <c r="F114" s="219" t="s">
        <v>183</v>
      </c>
      <c r="G114" s="220" t="s">
        <v>150</v>
      </c>
      <c r="H114" s="221">
        <v>84.180000000000007</v>
      </c>
      <c r="I114" s="222"/>
      <c r="J114" s="223">
        <f>ROUND(I114*H114,2)</f>
        <v>0</v>
      </c>
      <c r="K114" s="219" t="s">
        <v>21</v>
      </c>
      <c r="L114" s="224"/>
      <c r="M114" s="225" t="s">
        <v>21</v>
      </c>
      <c r="N114" s="226" t="s">
        <v>45</v>
      </c>
      <c r="O114" s="85"/>
      <c r="P114" s="195">
        <f>O114*H114</f>
        <v>0</v>
      </c>
      <c r="Q114" s="195">
        <v>1</v>
      </c>
      <c r="R114" s="195">
        <f>Q114*H114</f>
        <v>84.180000000000007</v>
      </c>
      <c r="S114" s="195">
        <v>0</v>
      </c>
      <c r="T114" s="19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97" t="s">
        <v>151</v>
      </c>
      <c r="AT114" s="197" t="s">
        <v>147</v>
      </c>
      <c r="AU114" s="197" t="s">
        <v>74</v>
      </c>
      <c r="AY114" s="18" t="s">
        <v>116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8" t="s">
        <v>81</v>
      </c>
      <c r="BK114" s="198">
        <f>ROUND(I114*H114,2)</f>
        <v>0</v>
      </c>
      <c r="BL114" s="18" t="s">
        <v>115</v>
      </c>
      <c r="BM114" s="197" t="s">
        <v>184</v>
      </c>
    </row>
    <row r="115" s="2" customFormat="1">
      <c r="A115" s="39"/>
      <c r="B115" s="40"/>
      <c r="C115" s="41"/>
      <c r="D115" s="199" t="s">
        <v>118</v>
      </c>
      <c r="E115" s="41"/>
      <c r="F115" s="200" t="s">
        <v>185</v>
      </c>
      <c r="G115" s="41"/>
      <c r="H115" s="41"/>
      <c r="I115" s="201"/>
      <c r="J115" s="41"/>
      <c r="K115" s="41"/>
      <c r="L115" s="45"/>
      <c r="M115" s="202"/>
      <c r="N115" s="20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118</v>
      </c>
      <c r="AU115" s="18" t="s">
        <v>74</v>
      </c>
    </row>
    <row r="116" s="10" customFormat="1">
      <c r="A116" s="10"/>
      <c r="B116" s="206"/>
      <c r="C116" s="207"/>
      <c r="D116" s="199" t="s">
        <v>144</v>
      </c>
      <c r="E116" s="208" t="s">
        <v>21</v>
      </c>
      <c r="F116" s="209" t="s">
        <v>186</v>
      </c>
      <c r="G116" s="207"/>
      <c r="H116" s="210">
        <v>84.180000000000007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6" t="s">
        <v>144</v>
      </c>
      <c r="AU116" s="216" t="s">
        <v>74</v>
      </c>
      <c r="AV116" s="10" t="s">
        <v>83</v>
      </c>
      <c r="AW116" s="10" t="s">
        <v>36</v>
      </c>
      <c r="AX116" s="10" t="s">
        <v>81</v>
      </c>
      <c r="AY116" s="216" t="s">
        <v>116</v>
      </c>
    </row>
    <row r="117" s="2" customFormat="1" ht="24.15" customHeight="1">
      <c r="A117" s="39"/>
      <c r="B117" s="40"/>
      <c r="C117" s="186" t="s">
        <v>187</v>
      </c>
      <c r="D117" s="186" t="s">
        <v>110</v>
      </c>
      <c r="E117" s="187" t="s">
        <v>188</v>
      </c>
      <c r="F117" s="188" t="s">
        <v>177</v>
      </c>
      <c r="G117" s="189" t="s">
        <v>156</v>
      </c>
      <c r="H117" s="190">
        <v>0.14000000000000001</v>
      </c>
      <c r="I117" s="191"/>
      <c r="J117" s="192">
        <f>ROUND(I117*H117,2)</f>
        <v>0</v>
      </c>
      <c r="K117" s="188" t="s">
        <v>114</v>
      </c>
      <c r="L117" s="45"/>
      <c r="M117" s="193" t="s">
        <v>21</v>
      </c>
      <c r="N117" s="194" t="s">
        <v>45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97" t="s">
        <v>115</v>
      </c>
      <c r="AT117" s="197" t="s">
        <v>110</v>
      </c>
      <c r="AU117" s="197" t="s">
        <v>74</v>
      </c>
      <c r="AY117" s="18" t="s">
        <v>116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8" t="s">
        <v>81</v>
      </c>
      <c r="BK117" s="198">
        <f>ROUND(I117*H117,2)</f>
        <v>0</v>
      </c>
      <c r="BL117" s="18" t="s">
        <v>115</v>
      </c>
      <c r="BM117" s="197" t="s">
        <v>189</v>
      </c>
    </row>
    <row r="118" s="2" customFormat="1">
      <c r="A118" s="39"/>
      <c r="B118" s="40"/>
      <c r="C118" s="41"/>
      <c r="D118" s="199" t="s">
        <v>118</v>
      </c>
      <c r="E118" s="41"/>
      <c r="F118" s="200" t="s">
        <v>179</v>
      </c>
      <c r="G118" s="41"/>
      <c r="H118" s="41"/>
      <c r="I118" s="201"/>
      <c r="J118" s="41"/>
      <c r="K118" s="41"/>
      <c r="L118" s="45"/>
      <c r="M118" s="202"/>
      <c r="N118" s="20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118</v>
      </c>
      <c r="AU118" s="18" t="s">
        <v>74</v>
      </c>
    </row>
    <row r="119" s="2" customFormat="1">
      <c r="A119" s="39"/>
      <c r="B119" s="40"/>
      <c r="C119" s="41"/>
      <c r="D119" s="204" t="s">
        <v>120</v>
      </c>
      <c r="E119" s="41"/>
      <c r="F119" s="205" t="s">
        <v>190</v>
      </c>
      <c r="G119" s="41"/>
      <c r="H119" s="41"/>
      <c r="I119" s="201"/>
      <c r="J119" s="41"/>
      <c r="K119" s="41"/>
      <c r="L119" s="45"/>
      <c r="M119" s="202"/>
      <c r="N119" s="20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120</v>
      </c>
      <c r="AU119" s="18" t="s">
        <v>74</v>
      </c>
    </row>
    <row r="120" s="10" customFormat="1">
      <c r="A120" s="10"/>
      <c r="B120" s="206"/>
      <c r="C120" s="207"/>
      <c r="D120" s="199" t="s">
        <v>144</v>
      </c>
      <c r="E120" s="208" t="s">
        <v>21</v>
      </c>
      <c r="F120" s="209" t="s">
        <v>191</v>
      </c>
      <c r="G120" s="207"/>
      <c r="H120" s="210">
        <v>0.14000000000000001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144</v>
      </c>
      <c r="AU120" s="216" t="s">
        <v>74</v>
      </c>
      <c r="AV120" s="10" t="s">
        <v>83</v>
      </c>
      <c r="AW120" s="10" t="s">
        <v>36</v>
      </c>
      <c r="AX120" s="10" t="s">
        <v>81</v>
      </c>
      <c r="AY120" s="216" t="s">
        <v>116</v>
      </c>
    </row>
    <row r="121" s="2" customFormat="1" ht="16.5" customHeight="1">
      <c r="A121" s="39"/>
      <c r="B121" s="40"/>
      <c r="C121" s="217" t="s">
        <v>192</v>
      </c>
      <c r="D121" s="217" t="s">
        <v>147</v>
      </c>
      <c r="E121" s="218" t="s">
        <v>193</v>
      </c>
      <c r="F121" s="219" t="s">
        <v>194</v>
      </c>
      <c r="G121" s="220" t="s">
        <v>150</v>
      </c>
      <c r="H121" s="221">
        <v>140.30000000000001</v>
      </c>
      <c r="I121" s="222"/>
      <c r="J121" s="223">
        <f>ROUND(I121*H121,2)</f>
        <v>0</v>
      </c>
      <c r="K121" s="219" t="s">
        <v>114</v>
      </c>
      <c r="L121" s="224"/>
      <c r="M121" s="225" t="s">
        <v>21</v>
      </c>
      <c r="N121" s="226" t="s">
        <v>45</v>
      </c>
      <c r="O121" s="85"/>
      <c r="P121" s="195">
        <f>O121*H121</f>
        <v>0</v>
      </c>
      <c r="Q121" s="195">
        <v>0.001</v>
      </c>
      <c r="R121" s="195">
        <f>Q121*H121</f>
        <v>0.14030000000000001</v>
      </c>
      <c r="S121" s="195">
        <v>0</v>
      </c>
      <c r="T121" s="19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197" t="s">
        <v>151</v>
      </c>
      <c r="AT121" s="197" t="s">
        <v>147</v>
      </c>
      <c r="AU121" s="197" t="s">
        <v>74</v>
      </c>
      <c r="AY121" s="18" t="s">
        <v>116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8" t="s">
        <v>81</v>
      </c>
      <c r="BK121" s="198">
        <f>ROUND(I121*H121,2)</f>
        <v>0</v>
      </c>
      <c r="BL121" s="18" t="s">
        <v>115</v>
      </c>
      <c r="BM121" s="197" t="s">
        <v>195</v>
      </c>
    </row>
    <row r="122" s="2" customFormat="1">
      <c r="A122" s="39"/>
      <c r="B122" s="40"/>
      <c r="C122" s="41"/>
      <c r="D122" s="199" t="s">
        <v>118</v>
      </c>
      <c r="E122" s="41"/>
      <c r="F122" s="200" t="s">
        <v>194</v>
      </c>
      <c r="G122" s="41"/>
      <c r="H122" s="41"/>
      <c r="I122" s="201"/>
      <c r="J122" s="41"/>
      <c r="K122" s="41"/>
      <c r="L122" s="45"/>
      <c r="M122" s="202"/>
      <c r="N122" s="20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118</v>
      </c>
      <c r="AU122" s="18" t="s">
        <v>74</v>
      </c>
    </row>
    <row r="123" s="10" customFormat="1">
      <c r="A123" s="10"/>
      <c r="B123" s="206"/>
      <c r="C123" s="207"/>
      <c r="D123" s="199" t="s">
        <v>144</v>
      </c>
      <c r="E123" s="208" t="s">
        <v>21</v>
      </c>
      <c r="F123" s="209" t="s">
        <v>196</v>
      </c>
      <c r="G123" s="207"/>
      <c r="H123" s="210">
        <v>140.30000000000001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6" t="s">
        <v>144</v>
      </c>
      <c r="AU123" s="216" t="s">
        <v>74</v>
      </c>
      <c r="AV123" s="10" t="s">
        <v>83</v>
      </c>
      <c r="AW123" s="10" t="s">
        <v>36</v>
      </c>
      <c r="AX123" s="10" t="s">
        <v>81</v>
      </c>
      <c r="AY123" s="216" t="s">
        <v>116</v>
      </c>
    </row>
    <row r="124" s="2" customFormat="1" ht="33" customHeight="1">
      <c r="A124" s="39"/>
      <c r="B124" s="40"/>
      <c r="C124" s="186" t="s">
        <v>197</v>
      </c>
      <c r="D124" s="186" t="s">
        <v>110</v>
      </c>
      <c r="E124" s="187" t="s">
        <v>198</v>
      </c>
      <c r="F124" s="188" t="s">
        <v>199</v>
      </c>
      <c r="G124" s="189" t="s">
        <v>170</v>
      </c>
      <c r="H124" s="190">
        <v>6</v>
      </c>
      <c r="I124" s="191"/>
      <c r="J124" s="192">
        <f>ROUND(I124*H124,2)</f>
        <v>0</v>
      </c>
      <c r="K124" s="188" t="s">
        <v>114</v>
      </c>
      <c r="L124" s="45"/>
      <c r="M124" s="193" t="s">
        <v>21</v>
      </c>
      <c r="N124" s="194" t="s">
        <v>45</v>
      </c>
      <c r="O124" s="85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97" t="s">
        <v>115</v>
      </c>
      <c r="AT124" s="197" t="s">
        <v>110</v>
      </c>
      <c r="AU124" s="197" t="s">
        <v>74</v>
      </c>
      <c r="AY124" s="18" t="s">
        <v>116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8" t="s">
        <v>81</v>
      </c>
      <c r="BK124" s="198">
        <f>ROUND(I124*H124,2)</f>
        <v>0</v>
      </c>
      <c r="BL124" s="18" t="s">
        <v>115</v>
      </c>
      <c r="BM124" s="197" t="s">
        <v>200</v>
      </c>
    </row>
    <row r="125" s="2" customFormat="1">
      <c r="A125" s="39"/>
      <c r="B125" s="40"/>
      <c r="C125" s="41"/>
      <c r="D125" s="199" t="s">
        <v>118</v>
      </c>
      <c r="E125" s="41"/>
      <c r="F125" s="200" t="s">
        <v>201</v>
      </c>
      <c r="G125" s="41"/>
      <c r="H125" s="41"/>
      <c r="I125" s="201"/>
      <c r="J125" s="41"/>
      <c r="K125" s="41"/>
      <c r="L125" s="45"/>
      <c r="M125" s="202"/>
      <c r="N125" s="20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118</v>
      </c>
      <c r="AU125" s="18" t="s">
        <v>74</v>
      </c>
    </row>
    <row r="126" s="2" customFormat="1">
      <c r="A126" s="39"/>
      <c r="B126" s="40"/>
      <c r="C126" s="41"/>
      <c r="D126" s="204" t="s">
        <v>120</v>
      </c>
      <c r="E126" s="41"/>
      <c r="F126" s="205" t="s">
        <v>202</v>
      </c>
      <c r="G126" s="41"/>
      <c r="H126" s="41"/>
      <c r="I126" s="201"/>
      <c r="J126" s="41"/>
      <c r="K126" s="41"/>
      <c r="L126" s="45"/>
      <c r="M126" s="202"/>
      <c r="N126" s="20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120</v>
      </c>
      <c r="AU126" s="18" t="s">
        <v>74</v>
      </c>
    </row>
    <row r="127" s="10" customFormat="1">
      <c r="A127" s="10"/>
      <c r="B127" s="206"/>
      <c r="C127" s="207"/>
      <c r="D127" s="199" t="s">
        <v>144</v>
      </c>
      <c r="E127" s="208" t="s">
        <v>21</v>
      </c>
      <c r="F127" s="209" t="s">
        <v>203</v>
      </c>
      <c r="G127" s="207"/>
      <c r="H127" s="210">
        <v>6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6" t="s">
        <v>144</v>
      </c>
      <c r="AU127" s="216" t="s">
        <v>74</v>
      </c>
      <c r="AV127" s="10" t="s">
        <v>83</v>
      </c>
      <c r="AW127" s="10" t="s">
        <v>36</v>
      </c>
      <c r="AX127" s="10" t="s">
        <v>81</v>
      </c>
      <c r="AY127" s="216" t="s">
        <v>116</v>
      </c>
    </row>
    <row r="128" s="2" customFormat="1" ht="24.15" customHeight="1">
      <c r="A128" s="39"/>
      <c r="B128" s="40"/>
      <c r="C128" s="186" t="s">
        <v>204</v>
      </c>
      <c r="D128" s="186" t="s">
        <v>110</v>
      </c>
      <c r="E128" s="187" t="s">
        <v>205</v>
      </c>
      <c r="F128" s="188" t="s">
        <v>206</v>
      </c>
      <c r="G128" s="189" t="s">
        <v>170</v>
      </c>
      <c r="H128" s="190">
        <v>6</v>
      </c>
      <c r="I128" s="191"/>
      <c r="J128" s="192">
        <f>ROUND(I128*H128,2)</f>
        <v>0</v>
      </c>
      <c r="K128" s="188" t="s">
        <v>114</v>
      </c>
      <c r="L128" s="45"/>
      <c r="M128" s="193" t="s">
        <v>21</v>
      </c>
      <c r="N128" s="194" t="s">
        <v>45</v>
      </c>
      <c r="O128" s="85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97" t="s">
        <v>115</v>
      </c>
      <c r="AT128" s="197" t="s">
        <v>110</v>
      </c>
      <c r="AU128" s="197" t="s">
        <v>74</v>
      </c>
      <c r="AY128" s="18" t="s">
        <v>116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8" t="s">
        <v>81</v>
      </c>
      <c r="BK128" s="198">
        <f>ROUND(I128*H128,2)</f>
        <v>0</v>
      </c>
      <c r="BL128" s="18" t="s">
        <v>115</v>
      </c>
      <c r="BM128" s="197" t="s">
        <v>207</v>
      </c>
    </row>
    <row r="129" s="2" customFormat="1">
      <c r="A129" s="39"/>
      <c r="B129" s="40"/>
      <c r="C129" s="41"/>
      <c r="D129" s="199" t="s">
        <v>118</v>
      </c>
      <c r="E129" s="41"/>
      <c r="F129" s="200" t="s">
        <v>208</v>
      </c>
      <c r="G129" s="41"/>
      <c r="H129" s="41"/>
      <c r="I129" s="201"/>
      <c r="J129" s="41"/>
      <c r="K129" s="41"/>
      <c r="L129" s="45"/>
      <c r="M129" s="202"/>
      <c r="N129" s="20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118</v>
      </c>
      <c r="AU129" s="18" t="s">
        <v>74</v>
      </c>
    </row>
    <row r="130" s="2" customFormat="1">
      <c r="A130" s="39"/>
      <c r="B130" s="40"/>
      <c r="C130" s="41"/>
      <c r="D130" s="204" t="s">
        <v>120</v>
      </c>
      <c r="E130" s="41"/>
      <c r="F130" s="205" t="s">
        <v>209</v>
      </c>
      <c r="G130" s="41"/>
      <c r="H130" s="41"/>
      <c r="I130" s="201"/>
      <c r="J130" s="41"/>
      <c r="K130" s="41"/>
      <c r="L130" s="45"/>
      <c r="M130" s="202"/>
      <c r="N130" s="20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120</v>
      </c>
      <c r="AU130" s="18" t="s">
        <v>74</v>
      </c>
    </row>
    <row r="131" s="10" customFormat="1">
      <c r="A131" s="10"/>
      <c r="B131" s="206"/>
      <c r="C131" s="207"/>
      <c r="D131" s="199" t="s">
        <v>144</v>
      </c>
      <c r="E131" s="208" t="s">
        <v>21</v>
      </c>
      <c r="F131" s="209" t="s">
        <v>210</v>
      </c>
      <c r="G131" s="207"/>
      <c r="H131" s="210">
        <v>6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6" t="s">
        <v>144</v>
      </c>
      <c r="AU131" s="216" t="s">
        <v>74</v>
      </c>
      <c r="AV131" s="10" t="s">
        <v>83</v>
      </c>
      <c r="AW131" s="10" t="s">
        <v>36</v>
      </c>
      <c r="AX131" s="10" t="s">
        <v>81</v>
      </c>
      <c r="AY131" s="216" t="s">
        <v>116</v>
      </c>
    </row>
    <row r="132" s="2" customFormat="1" ht="24.15" customHeight="1">
      <c r="A132" s="39"/>
      <c r="B132" s="40"/>
      <c r="C132" s="217" t="s">
        <v>211</v>
      </c>
      <c r="D132" s="217" t="s">
        <v>147</v>
      </c>
      <c r="E132" s="218" t="s">
        <v>212</v>
      </c>
      <c r="F132" s="219" t="s">
        <v>213</v>
      </c>
      <c r="G132" s="220" t="s">
        <v>170</v>
      </c>
      <c r="H132" s="221">
        <v>3</v>
      </c>
      <c r="I132" s="222"/>
      <c r="J132" s="223">
        <f>ROUND(I132*H132,2)</f>
        <v>0</v>
      </c>
      <c r="K132" s="219" t="s">
        <v>21</v>
      </c>
      <c r="L132" s="224"/>
      <c r="M132" s="225" t="s">
        <v>21</v>
      </c>
      <c r="N132" s="226" t="s">
        <v>45</v>
      </c>
      <c r="O132" s="85"/>
      <c r="P132" s="195">
        <f>O132*H132</f>
        <v>0</v>
      </c>
      <c r="Q132" s="195">
        <v>0.0035999999999999999</v>
      </c>
      <c r="R132" s="195">
        <f>Q132*H132</f>
        <v>0.010800000000000001</v>
      </c>
      <c r="S132" s="195">
        <v>0</v>
      </c>
      <c r="T132" s="19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97" t="s">
        <v>151</v>
      </c>
      <c r="AT132" s="197" t="s">
        <v>147</v>
      </c>
      <c r="AU132" s="197" t="s">
        <v>74</v>
      </c>
      <c r="AY132" s="18" t="s">
        <v>116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8" t="s">
        <v>81</v>
      </c>
      <c r="BK132" s="198">
        <f>ROUND(I132*H132,2)</f>
        <v>0</v>
      </c>
      <c r="BL132" s="18" t="s">
        <v>115</v>
      </c>
      <c r="BM132" s="197" t="s">
        <v>214</v>
      </c>
    </row>
    <row r="133" s="2" customFormat="1">
      <c r="A133" s="39"/>
      <c r="B133" s="40"/>
      <c r="C133" s="41"/>
      <c r="D133" s="199" t="s">
        <v>118</v>
      </c>
      <c r="E133" s="41"/>
      <c r="F133" s="200" t="s">
        <v>213</v>
      </c>
      <c r="G133" s="41"/>
      <c r="H133" s="41"/>
      <c r="I133" s="201"/>
      <c r="J133" s="41"/>
      <c r="K133" s="41"/>
      <c r="L133" s="45"/>
      <c r="M133" s="202"/>
      <c r="N133" s="20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118</v>
      </c>
      <c r="AU133" s="18" t="s">
        <v>74</v>
      </c>
    </row>
    <row r="134" s="2" customFormat="1" ht="21.75" customHeight="1">
      <c r="A134" s="39"/>
      <c r="B134" s="40"/>
      <c r="C134" s="217" t="s">
        <v>215</v>
      </c>
      <c r="D134" s="217" t="s">
        <v>147</v>
      </c>
      <c r="E134" s="218" t="s">
        <v>216</v>
      </c>
      <c r="F134" s="219" t="s">
        <v>217</v>
      </c>
      <c r="G134" s="220" t="s">
        <v>170</v>
      </c>
      <c r="H134" s="221">
        <v>3</v>
      </c>
      <c r="I134" s="222"/>
      <c r="J134" s="223">
        <f>ROUND(I134*H134,2)</f>
        <v>0</v>
      </c>
      <c r="K134" s="219" t="s">
        <v>21</v>
      </c>
      <c r="L134" s="224"/>
      <c r="M134" s="225" t="s">
        <v>21</v>
      </c>
      <c r="N134" s="226" t="s">
        <v>45</v>
      </c>
      <c r="O134" s="85"/>
      <c r="P134" s="195">
        <f>O134*H134</f>
        <v>0</v>
      </c>
      <c r="Q134" s="195">
        <v>0.0035999999999999999</v>
      </c>
      <c r="R134" s="195">
        <f>Q134*H134</f>
        <v>0.010800000000000001</v>
      </c>
      <c r="S134" s="195">
        <v>0</v>
      </c>
      <c r="T134" s="19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97" t="s">
        <v>151</v>
      </c>
      <c r="AT134" s="197" t="s">
        <v>147</v>
      </c>
      <c r="AU134" s="197" t="s">
        <v>74</v>
      </c>
      <c r="AY134" s="18" t="s">
        <v>116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81</v>
      </c>
      <c r="BK134" s="198">
        <f>ROUND(I134*H134,2)</f>
        <v>0</v>
      </c>
      <c r="BL134" s="18" t="s">
        <v>115</v>
      </c>
      <c r="BM134" s="197" t="s">
        <v>218</v>
      </c>
    </row>
    <row r="135" s="2" customFormat="1">
      <c r="A135" s="39"/>
      <c r="B135" s="40"/>
      <c r="C135" s="41"/>
      <c r="D135" s="199" t="s">
        <v>118</v>
      </c>
      <c r="E135" s="41"/>
      <c r="F135" s="200" t="s">
        <v>217</v>
      </c>
      <c r="G135" s="41"/>
      <c r="H135" s="41"/>
      <c r="I135" s="201"/>
      <c r="J135" s="41"/>
      <c r="K135" s="41"/>
      <c r="L135" s="45"/>
      <c r="M135" s="202"/>
      <c r="N135" s="20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118</v>
      </c>
      <c r="AU135" s="18" t="s">
        <v>74</v>
      </c>
    </row>
    <row r="136" s="2" customFormat="1" ht="24.15" customHeight="1">
      <c r="A136" s="39"/>
      <c r="B136" s="40"/>
      <c r="C136" s="186" t="s">
        <v>219</v>
      </c>
      <c r="D136" s="186" t="s">
        <v>110</v>
      </c>
      <c r="E136" s="187" t="s">
        <v>220</v>
      </c>
      <c r="F136" s="188" t="s">
        <v>221</v>
      </c>
      <c r="G136" s="189" t="s">
        <v>170</v>
      </c>
      <c r="H136" s="190">
        <v>6</v>
      </c>
      <c r="I136" s="191"/>
      <c r="J136" s="192">
        <f>ROUND(I136*H136,2)</f>
        <v>0</v>
      </c>
      <c r="K136" s="188" t="s">
        <v>114</v>
      </c>
      <c r="L136" s="45"/>
      <c r="M136" s="193" t="s">
        <v>21</v>
      </c>
      <c r="N136" s="194" t="s">
        <v>45</v>
      </c>
      <c r="O136" s="85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97" t="s">
        <v>115</v>
      </c>
      <c r="AT136" s="197" t="s">
        <v>110</v>
      </c>
      <c r="AU136" s="197" t="s">
        <v>74</v>
      </c>
      <c r="AY136" s="18" t="s">
        <v>116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8" t="s">
        <v>81</v>
      </c>
      <c r="BK136" s="198">
        <f>ROUND(I136*H136,2)</f>
        <v>0</v>
      </c>
      <c r="BL136" s="18" t="s">
        <v>115</v>
      </c>
      <c r="BM136" s="197" t="s">
        <v>222</v>
      </c>
    </row>
    <row r="137" s="2" customFormat="1">
      <c r="A137" s="39"/>
      <c r="B137" s="40"/>
      <c r="C137" s="41"/>
      <c r="D137" s="199" t="s">
        <v>118</v>
      </c>
      <c r="E137" s="41"/>
      <c r="F137" s="200" t="s">
        <v>223</v>
      </c>
      <c r="G137" s="41"/>
      <c r="H137" s="41"/>
      <c r="I137" s="201"/>
      <c r="J137" s="41"/>
      <c r="K137" s="41"/>
      <c r="L137" s="45"/>
      <c r="M137" s="202"/>
      <c r="N137" s="20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118</v>
      </c>
      <c r="AU137" s="18" t="s">
        <v>74</v>
      </c>
    </row>
    <row r="138" s="2" customFormat="1">
      <c r="A138" s="39"/>
      <c r="B138" s="40"/>
      <c r="C138" s="41"/>
      <c r="D138" s="204" t="s">
        <v>120</v>
      </c>
      <c r="E138" s="41"/>
      <c r="F138" s="205" t="s">
        <v>224</v>
      </c>
      <c r="G138" s="41"/>
      <c r="H138" s="41"/>
      <c r="I138" s="201"/>
      <c r="J138" s="41"/>
      <c r="K138" s="41"/>
      <c r="L138" s="45"/>
      <c r="M138" s="202"/>
      <c r="N138" s="20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120</v>
      </c>
      <c r="AU138" s="18" t="s">
        <v>74</v>
      </c>
    </row>
    <row r="139" s="10" customFormat="1">
      <c r="A139" s="10"/>
      <c r="B139" s="206"/>
      <c r="C139" s="207"/>
      <c r="D139" s="199" t="s">
        <v>144</v>
      </c>
      <c r="E139" s="208" t="s">
        <v>21</v>
      </c>
      <c r="F139" s="209" t="s">
        <v>225</v>
      </c>
      <c r="G139" s="207"/>
      <c r="H139" s="210">
        <v>6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6" t="s">
        <v>144</v>
      </c>
      <c r="AU139" s="216" t="s">
        <v>74</v>
      </c>
      <c r="AV139" s="10" t="s">
        <v>83</v>
      </c>
      <c r="AW139" s="10" t="s">
        <v>36</v>
      </c>
      <c r="AX139" s="10" t="s">
        <v>81</v>
      </c>
      <c r="AY139" s="216" t="s">
        <v>116</v>
      </c>
    </row>
    <row r="140" s="2" customFormat="1" ht="33" customHeight="1">
      <c r="A140" s="39"/>
      <c r="B140" s="40"/>
      <c r="C140" s="186" t="s">
        <v>7</v>
      </c>
      <c r="D140" s="186" t="s">
        <v>110</v>
      </c>
      <c r="E140" s="187" t="s">
        <v>226</v>
      </c>
      <c r="F140" s="188" t="s">
        <v>227</v>
      </c>
      <c r="G140" s="189" t="s">
        <v>170</v>
      </c>
      <c r="H140" s="190">
        <v>6</v>
      </c>
      <c r="I140" s="191"/>
      <c r="J140" s="192">
        <f>ROUND(I140*H140,2)</f>
        <v>0</v>
      </c>
      <c r="K140" s="188" t="s">
        <v>114</v>
      </c>
      <c r="L140" s="45"/>
      <c r="M140" s="193" t="s">
        <v>21</v>
      </c>
      <c r="N140" s="194" t="s">
        <v>45</v>
      </c>
      <c r="O140" s="85"/>
      <c r="P140" s="195">
        <f>O140*H140</f>
        <v>0</v>
      </c>
      <c r="Q140" s="195">
        <v>5.8E-05</v>
      </c>
      <c r="R140" s="195">
        <f>Q140*H140</f>
        <v>0.000348</v>
      </c>
      <c r="S140" s="195">
        <v>0</v>
      </c>
      <c r="T140" s="19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97" t="s">
        <v>115</v>
      </c>
      <c r="AT140" s="197" t="s">
        <v>110</v>
      </c>
      <c r="AU140" s="197" t="s">
        <v>74</v>
      </c>
      <c r="AY140" s="18" t="s">
        <v>116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8" t="s">
        <v>81</v>
      </c>
      <c r="BK140" s="198">
        <f>ROUND(I140*H140,2)</f>
        <v>0</v>
      </c>
      <c r="BL140" s="18" t="s">
        <v>115</v>
      </c>
      <c r="BM140" s="197" t="s">
        <v>228</v>
      </c>
    </row>
    <row r="141" s="2" customFormat="1">
      <c r="A141" s="39"/>
      <c r="B141" s="40"/>
      <c r="C141" s="41"/>
      <c r="D141" s="199" t="s">
        <v>118</v>
      </c>
      <c r="E141" s="41"/>
      <c r="F141" s="200" t="s">
        <v>229</v>
      </c>
      <c r="G141" s="41"/>
      <c r="H141" s="41"/>
      <c r="I141" s="201"/>
      <c r="J141" s="41"/>
      <c r="K141" s="41"/>
      <c r="L141" s="45"/>
      <c r="M141" s="202"/>
      <c r="N141" s="20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118</v>
      </c>
      <c r="AU141" s="18" t="s">
        <v>74</v>
      </c>
    </row>
    <row r="142" s="2" customFormat="1">
      <c r="A142" s="39"/>
      <c r="B142" s="40"/>
      <c r="C142" s="41"/>
      <c r="D142" s="204" t="s">
        <v>120</v>
      </c>
      <c r="E142" s="41"/>
      <c r="F142" s="205" t="s">
        <v>230</v>
      </c>
      <c r="G142" s="41"/>
      <c r="H142" s="41"/>
      <c r="I142" s="201"/>
      <c r="J142" s="41"/>
      <c r="K142" s="41"/>
      <c r="L142" s="45"/>
      <c r="M142" s="202"/>
      <c r="N142" s="20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120</v>
      </c>
      <c r="AU142" s="18" t="s">
        <v>74</v>
      </c>
    </row>
    <row r="143" s="10" customFormat="1">
      <c r="A143" s="10"/>
      <c r="B143" s="206"/>
      <c r="C143" s="207"/>
      <c r="D143" s="199" t="s">
        <v>144</v>
      </c>
      <c r="E143" s="208" t="s">
        <v>21</v>
      </c>
      <c r="F143" s="209" t="s">
        <v>231</v>
      </c>
      <c r="G143" s="207"/>
      <c r="H143" s="210">
        <v>6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16" t="s">
        <v>144</v>
      </c>
      <c r="AU143" s="216" t="s">
        <v>74</v>
      </c>
      <c r="AV143" s="10" t="s">
        <v>83</v>
      </c>
      <c r="AW143" s="10" t="s">
        <v>36</v>
      </c>
      <c r="AX143" s="10" t="s">
        <v>81</v>
      </c>
      <c r="AY143" s="216" t="s">
        <v>116</v>
      </c>
    </row>
    <row r="144" s="2" customFormat="1" ht="21.75" customHeight="1">
      <c r="A144" s="39"/>
      <c r="B144" s="40"/>
      <c r="C144" s="217" t="s">
        <v>232</v>
      </c>
      <c r="D144" s="217" t="s">
        <v>147</v>
      </c>
      <c r="E144" s="218" t="s">
        <v>233</v>
      </c>
      <c r="F144" s="219" t="s">
        <v>234</v>
      </c>
      <c r="G144" s="220" t="s">
        <v>170</v>
      </c>
      <c r="H144" s="221">
        <v>18</v>
      </c>
      <c r="I144" s="222"/>
      <c r="J144" s="223">
        <f>ROUND(I144*H144,2)</f>
        <v>0</v>
      </c>
      <c r="K144" s="219" t="s">
        <v>114</v>
      </c>
      <c r="L144" s="224"/>
      <c r="M144" s="225" t="s">
        <v>21</v>
      </c>
      <c r="N144" s="226" t="s">
        <v>45</v>
      </c>
      <c r="O144" s="85"/>
      <c r="P144" s="195">
        <f>O144*H144</f>
        <v>0</v>
      </c>
      <c r="Q144" s="195">
        <v>0.0047200000000000002</v>
      </c>
      <c r="R144" s="195">
        <f>Q144*H144</f>
        <v>0.084960000000000008</v>
      </c>
      <c r="S144" s="195">
        <v>0</v>
      </c>
      <c r="T144" s="19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97" t="s">
        <v>151</v>
      </c>
      <c r="AT144" s="197" t="s">
        <v>147</v>
      </c>
      <c r="AU144" s="197" t="s">
        <v>74</v>
      </c>
      <c r="AY144" s="18" t="s">
        <v>116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81</v>
      </c>
      <c r="BK144" s="198">
        <f>ROUND(I144*H144,2)</f>
        <v>0</v>
      </c>
      <c r="BL144" s="18" t="s">
        <v>115</v>
      </c>
      <c r="BM144" s="197" t="s">
        <v>235</v>
      </c>
    </row>
    <row r="145" s="2" customFormat="1">
      <c r="A145" s="39"/>
      <c r="B145" s="40"/>
      <c r="C145" s="41"/>
      <c r="D145" s="199" t="s">
        <v>118</v>
      </c>
      <c r="E145" s="41"/>
      <c r="F145" s="200" t="s">
        <v>234</v>
      </c>
      <c r="G145" s="41"/>
      <c r="H145" s="41"/>
      <c r="I145" s="201"/>
      <c r="J145" s="41"/>
      <c r="K145" s="41"/>
      <c r="L145" s="45"/>
      <c r="M145" s="202"/>
      <c r="N145" s="20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118</v>
      </c>
      <c r="AU145" s="18" t="s">
        <v>74</v>
      </c>
    </row>
    <row r="146" s="10" customFormat="1">
      <c r="A146" s="10"/>
      <c r="B146" s="206"/>
      <c r="C146" s="207"/>
      <c r="D146" s="199" t="s">
        <v>144</v>
      </c>
      <c r="E146" s="208" t="s">
        <v>21</v>
      </c>
      <c r="F146" s="209" t="s">
        <v>236</v>
      </c>
      <c r="G146" s="207"/>
      <c r="H146" s="210">
        <v>18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6" t="s">
        <v>144</v>
      </c>
      <c r="AU146" s="216" t="s">
        <v>74</v>
      </c>
      <c r="AV146" s="10" t="s">
        <v>83</v>
      </c>
      <c r="AW146" s="10" t="s">
        <v>36</v>
      </c>
      <c r="AX146" s="10" t="s">
        <v>81</v>
      </c>
      <c r="AY146" s="216" t="s">
        <v>116</v>
      </c>
    </row>
    <row r="147" s="2" customFormat="1" ht="24.15" customHeight="1">
      <c r="A147" s="39"/>
      <c r="B147" s="40"/>
      <c r="C147" s="186" t="s">
        <v>237</v>
      </c>
      <c r="D147" s="186" t="s">
        <v>110</v>
      </c>
      <c r="E147" s="187" t="s">
        <v>238</v>
      </c>
      <c r="F147" s="188" t="s">
        <v>239</v>
      </c>
      <c r="G147" s="189" t="s">
        <v>170</v>
      </c>
      <c r="H147" s="190">
        <v>6</v>
      </c>
      <c r="I147" s="191"/>
      <c r="J147" s="192">
        <f>ROUND(I147*H147,2)</f>
        <v>0</v>
      </c>
      <c r="K147" s="188" t="s">
        <v>21</v>
      </c>
      <c r="L147" s="45"/>
      <c r="M147" s="193" t="s">
        <v>21</v>
      </c>
      <c r="N147" s="194" t="s">
        <v>45</v>
      </c>
      <c r="O147" s="85"/>
      <c r="P147" s="195">
        <f>O147*H147</f>
        <v>0</v>
      </c>
      <c r="Q147" s="195">
        <v>0.0020823999999999999</v>
      </c>
      <c r="R147" s="195">
        <f>Q147*H147</f>
        <v>0.012494399999999999</v>
      </c>
      <c r="S147" s="195">
        <v>0</v>
      </c>
      <c r="T147" s="19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197" t="s">
        <v>115</v>
      </c>
      <c r="AT147" s="197" t="s">
        <v>110</v>
      </c>
      <c r="AU147" s="197" t="s">
        <v>74</v>
      </c>
      <c r="AY147" s="18" t="s">
        <v>116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8" t="s">
        <v>81</v>
      </c>
      <c r="BK147" s="198">
        <f>ROUND(I147*H147,2)</f>
        <v>0</v>
      </c>
      <c r="BL147" s="18" t="s">
        <v>115</v>
      </c>
      <c r="BM147" s="197" t="s">
        <v>240</v>
      </c>
    </row>
    <row r="148" s="2" customFormat="1">
      <c r="A148" s="39"/>
      <c r="B148" s="40"/>
      <c r="C148" s="41"/>
      <c r="D148" s="199" t="s">
        <v>118</v>
      </c>
      <c r="E148" s="41"/>
      <c r="F148" s="200" t="s">
        <v>241</v>
      </c>
      <c r="G148" s="41"/>
      <c r="H148" s="41"/>
      <c r="I148" s="201"/>
      <c r="J148" s="41"/>
      <c r="K148" s="41"/>
      <c r="L148" s="45"/>
      <c r="M148" s="202"/>
      <c r="N148" s="20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118</v>
      </c>
      <c r="AU148" s="18" t="s">
        <v>74</v>
      </c>
    </row>
    <row r="149" s="10" customFormat="1">
      <c r="A149" s="10"/>
      <c r="B149" s="206"/>
      <c r="C149" s="207"/>
      <c r="D149" s="199" t="s">
        <v>144</v>
      </c>
      <c r="E149" s="208" t="s">
        <v>21</v>
      </c>
      <c r="F149" s="209" t="s">
        <v>242</v>
      </c>
      <c r="G149" s="207"/>
      <c r="H149" s="210">
        <v>6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16" t="s">
        <v>144</v>
      </c>
      <c r="AU149" s="216" t="s">
        <v>74</v>
      </c>
      <c r="AV149" s="10" t="s">
        <v>83</v>
      </c>
      <c r="AW149" s="10" t="s">
        <v>36</v>
      </c>
      <c r="AX149" s="10" t="s">
        <v>81</v>
      </c>
      <c r="AY149" s="216" t="s">
        <v>116</v>
      </c>
    </row>
    <row r="150" s="2" customFormat="1" ht="24.15" customHeight="1">
      <c r="A150" s="39"/>
      <c r="B150" s="40"/>
      <c r="C150" s="186" t="s">
        <v>243</v>
      </c>
      <c r="D150" s="186" t="s">
        <v>110</v>
      </c>
      <c r="E150" s="187" t="s">
        <v>244</v>
      </c>
      <c r="F150" s="188" t="s">
        <v>245</v>
      </c>
      <c r="G150" s="189" t="s">
        <v>170</v>
      </c>
      <c r="H150" s="190">
        <v>470</v>
      </c>
      <c r="I150" s="191"/>
      <c r="J150" s="192">
        <f>ROUND(I150*H150,2)</f>
        <v>0</v>
      </c>
      <c r="K150" s="188" t="s">
        <v>114</v>
      </c>
      <c r="L150" s="45"/>
      <c r="M150" s="193" t="s">
        <v>21</v>
      </c>
      <c r="N150" s="194" t="s">
        <v>45</v>
      </c>
      <c r="O150" s="85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97" t="s">
        <v>115</v>
      </c>
      <c r="AT150" s="197" t="s">
        <v>110</v>
      </c>
      <c r="AU150" s="197" t="s">
        <v>74</v>
      </c>
      <c r="AY150" s="18" t="s">
        <v>116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8" t="s">
        <v>81</v>
      </c>
      <c r="BK150" s="198">
        <f>ROUND(I150*H150,2)</f>
        <v>0</v>
      </c>
      <c r="BL150" s="18" t="s">
        <v>115</v>
      </c>
      <c r="BM150" s="197" t="s">
        <v>246</v>
      </c>
    </row>
    <row r="151" s="2" customFormat="1">
      <c r="A151" s="39"/>
      <c r="B151" s="40"/>
      <c r="C151" s="41"/>
      <c r="D151" s="199" t="s">
        <v>118</v>
      </c>
      <c r="E151" s="41"/>
      <c r="F151" s="200" t="s">
        <v>247</v>
      </c>
      <c r="G151" s="41"/>
      <c r="H151" s="41"/>
      <c r="I151" s="201"/>
      <c r="J151" s="41"/>
      <c r="K151" s="41"/>
      <c r="L151" s="45"/>
      <c r="M151" s="202"/>
      <c r="N151" s="20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118</v>
      </c>
      <c r="AU151" s="18" t="s">
        <v>74</v>
      </c>
    </row>
    <row r="152" s="2" customFormat="1">
      <c r="A152" s="39"/>
      <c r="B152" s="40"/>
      <c r="C152" s="41"/>
      <c r="D152" s="204" t="s">
        <v>120</v>
      </c>
      <c r="E152" s="41"/>
      <c r="F152" s="205" t="s">
        <v>248</v>
      </c>
      <c r="G152" s="41"/>
      <c r="H152" s="41"/>
      <c r="I152" s="201"/>
      <c r="J152" s="41"/>
      <c r="K152" s="41"/>
      <c r="L152" s="45"/>
      <c r="M152" s="202"/>
      <c r="N152" s="20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120</v>
      </c>
      <c r="AU152" s="18" t="s">
        <v>74</v>
      </c>
    </row>
    <row r="153" s="10" customFormat="1">
      <c r="A153" s="10"/>
      <c r="B153" s="206"/>
      <c r="C153" s="207"/>
      <c r="D153" s="199" t="s">
        <v>144</v>
      </c>
      <c r="E153" s="208" t="s">
        <v>21</v>
      </c>
      <c r="F153" s="209" t="s">
        <v>249</v>
      </c>
      <c r="G153" s="207"/>
      <c r="H153" s="210">
        <v>470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6" t="s">
        <v>144</v>
      </c>
      <c r="AU153" s="216" t="s">
        <v>74</v>
      </c>
      <c r="AV153" s="10" t="s">
        <v>83</v>
      </c>
      <c r="AW153" s="10" t="s">
        <v>36</v>
      </c>
      <c r="AX153" s="10" t="s">
        <v>81</v>
      </c>
      <c r="AY153" s="216" t="s">
        <v>116</v>
      </c>
    </row>
    <row r="154" s="2" customFormat="1" ht="24.15" customHeight="1">
      <c r="A154" s="39"/>
      <c r="B154" s="40"/>
      <c r="C154" s="186" t="s">
        <v>250</v>
      </c>
      <c r="D154" s="186" t="s">
        <v>110</v>
      </c>
      <c r="E154" s="187" t="s">
        <v>251</v>
      </c>
      <c r="F154" s="188" t="s">
        <v>252</v>
      </c>
      <c r="G154" s="189" t="s">
        <v>170</v>
      </c>
      <c r="H154" s="190">
        <v>2330</v>
      </c>
      <c r="I154" s="191"/>
      <c r="J154" s="192">
        <f>ROUND(I154*H154,2)</f>
        <v>0</v>
      </c>
      <c r="K154" s="188" t="s">
        <v>114</v>
      </c>
      <c r="L154" s="45"/>
      <c r="M154" s="193" t="s">
        <v>21</v>
      </c>
      <c r="N154" s="194" t="s">
        <v>45</v>
      </c>
      <c r="O154" s="85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97" t="s">
        <v>115</v>
      </c>
      <c r="AT154" s="197" t="s">
        <v>110</v>
      </c>
      <c r="AU154" s="197" t="s">
        <v>74</v>
      </c>
      <c r="AY154" s="18" t="s">
        <v>116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81</v>
      </c>
      <c r="BK154" s="198">
        <f>ROUND(I154*H154,2)</f>
        <v>0</v>
      </c>
      <c r="BL154" s="18" t="s">
        <v>115</v>
      </c>
      <c r="BM154" s="197" t="s">
        <v>253</v>
      </c>
    </row>
    <row r="155" s="2" customFormat="1">
      <c r="A155" s="39"/>
      <c r="B155" s="40"/>
      <c r="C155" s="41"/>
      <c r="D155" s="199" t="s">
        <v>118</v>
      </c>
      <c r="E155" s="41"/>
      <c r="F155" s="200" t="s">
        <v>254</v>
      </c>
      <c r="G155" s="41"/>
      <c r="H155" s="41"/>
      <c r="I155" s="201"/>
      <c r="J155" s="41"/>
      <c r="K155" s="41"/>
      <c r="L155" s="45"/>
      <c r="M155" s="202"/>
      <c r="N155" s="20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118</v>
      </c>
      <c r="AU155" s="18" t="s">
        <v>74</v>
      </c>
    </row>
    <row r="156" s="2" customFormat="1">
      <c r="A156" s="39"/>
      <c r="B156" s="40"/>
      <c r="C156" s="41"/>
      <c r="D156" s="204" t="s">
        <v>120</v>
      </c>
      <c r="E156" s="41"/>
      <c r="F156" s="205" t="s">
        <v>255</v>
      </c>
      <c r="G156" s="41"/>
      <c r="H156" s="41"/>
      <c r="I156" s="201"/>
      <c r="J156" s="41"/>
      <c r="K156" s="41"/>
      <c r="L156" s="45"/>
      <c r="M156" s="202"/>
      <c r="N156" s="20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120</v>
      </c>
      <c r="AU156" s="18" t="s">
        <v>74</v>
      </c>
    </row>
    <row r="157" s="10" customFormat="1">
      <c r="A157" s="10"/>
      <c r="B157" s="206"/>
      <c r="C157" s="207"/>
      <c r="D157" s="199" t="s">
        <v>144</v>
      </c>
      <c r="E157" s="208" t="s">
        <v>21</v>
      </c>
      <c r="F157" s="209" t="s">
        <v>256</v>
      </c>
      <c r="G157" s="207"/>
      <c r="H157" s="210">
        <v>2330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6" t="s">
        <v>144</v>
      </c>
      <c r="AU157" s="216" t="s">
        <v>74</v>
      </c>
      <c r="AV157" s="10" t="s">
        <v>83</v>
      </c>
      <c r="AW157" s="10" t="s">
        <v>36</v>
      </c>
      <c r="AX157" s="10" t="s">
        <v>81</v>
      </c>
      <c r="AY157" s="216" t="s">
        <v>116</v>
      </c>
    </row>
    <row r="158" s="2" customFormat="1" ht="16.5" customHeight="1">
      <c r="A158" s="39"/>
      <c r="B158" s="40"/>
      <c r="C158" s="217" t="s">
        <v>257</v>
      </c>
      <c r="D158" s="217" t="s">
        <v>147</v>
      </c>
      <c r="E158" s="218" t="s">
        <v>258</v>
      </c>
      <c r="F158" s="219" t="s">
        <v>259</v>
      </c>
      <c r="G158" s="220" t="s">
        <v>170</v>
      </c>
      <c r="H158" s="221">
        <v>50</v>
      </c>
      <c r="I158" s="222"/>
      <c r="J158" s="223">
        <f>ROUND(I158*H158,2)</f>
        <v>0</v>
      </c>
      <c r="K158" s="219" t="s">
        <v>21</v>
      </c>
      <c r="L158" s="224"/>
      <c r="M158" s="225" t="s">
        <v>21</v>
      </c>
      <c r="N158" s="226" t="s">
        <v>45</v>
      </c>
      <c r="O158" s="85"/>
      <c r="P158" s="195">
        <f>O158*H158</f>
        <v>0</v>
      </c>
      <c r="Q158" s="195">
        <v>0.0015</v>
      </c>
      <c r="R158" s="195">
        <f>Q158*H158</f>
        <v>0.074999999999999997</v>
      </c>
      <c r="S158" s="195">
        <v>0</v>
      </c>
      <c r="T158" s="19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97" t="s">
        <v>151</v>
      </c>
      <c r="AT158" s="197" t="s">
        <v>147</v>
      </c>
      <c r="AU158" s="197" t="s">
        <v>74</v>
      </c>
      <c r="AY158" s="18" t="s">
        <v>116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8" t="s">
        <v>81</v>
      </c>
      <c r="BK158" s="198">
        <f>ROUND(I158*H158,2)</f>
        <v>0</v>
      </c>
      <c r="BL158" s="18" t="s">
        <v>115</v>
      </c>
      <c r="BM158" s="197" t="s">
        <v>260</v>
      </c>
    </row>
    <row r="159" s="2" customFormat="1">
      <c r="A159" s="39"/>
      <c r="B159" s="40"/>
      <c r="C159" s="41"/>
      <c r="D159" s="199" t="s">
        <v>118</v>
      </c>
      <c r="E159" s="41"/>
      <c r="F159" s="200" t="s">
        <v>259</v>
      </c>
      <c r="G159" s="41"/>
      <c r="H159" s="41"/>
      <c r="I159" s="201"/>
      <c r="J159" s="41"/>
      <c r="K159" s="41"/>
      <c r="L159" s="45"/>
      <c r="M159" s="202"/>
      <c r="N159" s="20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118</v>
      </c>
      <c r="AU159" s="18" t="s">
        <v>74</v>
      </c>
    </row>
    <row r="160" s="2" customFormat="1" ht="21.75" customHeight="1">
      <c r="A160" s="39"/>
      <c r="B160" s="40"/>
      <c r="C160" s="217" t="s">
        <v>261</v>
      </c>
      <c r="D160" s="217" t="s">
        <v>147</v>
      </c>
      <c r="E160" s="218" t="s">
        <v>262</v>
      </c>
      <c r="F160" s="219" t="s">
        <v>263</v>
      </c>
      <c r="G160" s="220" t="s">
        <v>170</v>
      </c>
      <c r="H160" s="221">
        <v>60</v>
      </c>
      <c r="I160" s="222"/>
      <c r="J160" s="223">
        <f>ROUND(I160*H160,2)</f>
        <v>0</v>
      </c>
      <c r="K160" s="219" t="s">
        <v>21</v>
      </c>
      <c r="L160" s="224"/>
      <c r="M160" s="225" t="s">
        <v>21</v>
      </c>
      <c r="N160" s="226" t="s">
        <v>45</v>
      </c>
      <c r="O160" s="85"/>
      <c r="P160" s="195">
        <f>O160*H160</f>
        <v>0</v>
      </c>
      <c r="Q160" s="195">
        <v>0.0015</v>
      </c>
      <c r="R160" s="195">
        <f>Q160*H160</f>
        <v>0.089999999999999997</v>
      </c>
      <c r="S160" s="195">
        <v>0</v>
      </c>
      <c r="T160" s="19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97" t="s">
        <v>151</v>
      </c>
      <c r="AT160" s="197" t="s">
        <v>147</v>
      </c>
      <c r="AU160" s="197" t="s">
        <v>74</v>
      </c>
      <c r="AY160" s="18" t="s">
        <v>116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8" t="s">
        <v>81</v>
      </c>
      <c r="BK160" s="198">
        <f>ROUND(I160*H160,2)</f>
        <v>0</v>
      </c>
      <c r="BL160" s="18" t="s">
        <v>115</v>
      </c>
      <c r="BM160" s="197" t="s">
        <v>264</v>
      </c>
    </row>
    <row r="161" s="2" customFormat="1">
      <c r="A161" s="39"/>
      <c r="B161" s="40"/>
      <c r="C161" s="41"/>
      <c r="D161" s="199" t="s">
        <v>118</v>
      </c>
      <c r="E161" s="41"/>
      <c r="F161" s="200" t="s">
        <v>263</v>
      </c>
      <c r="G161" s="41"/>
      <c r="H161" s="41"/>
      <c r="I161" s="201"/>
      <c r="J161" s="41"/>
      <c r="K161" s="41"/>
      <c r="L161" s="45"/>
      <c r="M161" s="202"/>
      <c r="N161" s="20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118</v>
      </c>
      <c r="AU161" s="18" t="s">
        <v>74</v>
      </c>
    </row>
    <row r="162" s="2" customFormat="1" ht="16.5" customHeight="1">
      <c r="A162" s="39"/>
      <c r="B162" s="40"/>
      <c r="C162" s="217" t="s">
        <v>265</v>
      </c>
      <c r="D162" s="217" t="s">
        <v>147</v>
      </c>
      <c r="E162" s="218" t="s">
        <v>266</v>
      </c>
      <c r="F162" s="219" t="s">
        <v>267</v>
      </c>
      <c r="G162" s="220" t="s">
        <v>170</v>
      </c>
      <c r="H162" s="221">
        <v>20</v>
      </c>
      <c r="I162" s="222"/>
      <c r="J162" s="223">
        <f>ROUND(I162*H162,2)</f>
        <v>0</v>
      </c>
      <c r="K162" s="219" t="s">
        <v>21</v>
      </c>
      <c r="L162" s="224"/>
      <c r="M162" s="225" t="s">
        <v>21</v>
      </c>
      <c r="N162" s="226" t="s">
        <v>45</v>
      </c>
      <c r="O162" s="85"/>
      <c r="P162" s="195">
        <f>O162*H162</f>
        <v>0</v>
      </c>
      <c r="Q162" s="195">
        <v>0.0015</v>
      </c>
      <c r="R162" s="195">
        <f>Q162*H162</f>
        <v>0.029999999999999999</v>
      </c>
      <c r="S162" s="195">
        <v>0</v>
      </c>
      <c r="T162" s="19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97" t="s">
        <v>151</v>
      </c>
      <c r="AT162" s="197" t="s">
        <v>147</v>
      </c>
      <c r="AU162" s="197" t="s">
        <v>74</v>
      </c>
      <c r="AY162" s="18" t="s">
        <v>116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8" t="s">
        <v>81</v>
      </c>
      <c r="BK162" s="198">
        <f>ROUND(I162*H162,2)</f>
        <v>0</v>
      </c>
      <c r="BL162" s="18" t="s">
        <v>115</v>
      </c>
      <c r="BM162" s="197" t="s">
        <v>268</v>
      </c>
    </row>
    <row r="163" s="2" customFormat="1">
      <c r="A163" s="39"/>
      <c r="B163" s="40"/>
      <c r="C163" s="41"/>
      <c r="D163" s="199" t="s">
        <v>118</v>
      </c>
      <c r="E163" s="41"/>
      <c r="F163" s="200" t="s">
        <v>267</v>
      </c>
      <c r="G163" s="41"/>
      <c r="H163" s="41"/>
      <c r="I163" s="201"/>
      <c r="J163" s="41"/>
      <c r="K163" s="41"/>
      <c r="L163" s="45"/>
      <c r="M163" s="202"/>
      <c r="N163" s="20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118</v>
      </c>
      <c r="AU163" s="18" t="s">
        <v>74</v>
      </c>
    </row>
    <row r="164" s="2" customFormat="1" ht="16.5" customHeight="1">
      <c r="A164" s="39"/>
      <c r="B164" s="40"/>
      <c r="C164" s="217" t="s">
        <v>269</v>
      </c>
      <c r="D164" s="217" t="s">
        <v>147</v>
      </c>
      <c r="E164" s="218" t="s">
        <v>270</v>
      </c>
      <c r="F164" s="219" t="s">
        <v>271</v>
      </c>
      <c r="G164" s="220" t="s">
        <v>170</v>
      </c>
      <c r="H164" s="221">
        <v>90</v>
      </c>
      <c r="I164" s="222"/>
      <c r="J164" s="223">
        <f>ROUND(I164*H164,2)</f>
        <v>0</v>
      </c>
      <c r="K164" s="219" t="s">
        <v>21</v>
      </c>
      <c r="L164" s="224"/>
      <c r="M164" s="225" t="s">
        <v>21</v>
      </c>
      <c r="N164" s="226" t="s">
        <v>45</v>
      </c>
      <c r="O164" s="85"/>
      <c r="P164" s="195">
        <f>O164*H164</f>
        <v>0</v>
      </c>
      <c r="Q164" s="195">
        <v>0.0015</v>
      </c>
      <c r="R164" s="195">
        <f>Q164*H164</f>
        <v>0.13500000000000001</v>
      </c>
      <c r="S164" s="195">
        <v>0</v>
      </c>
      <c r="T164" s="19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97" t="s">
        <v>151</v>
      </c>
      <c r="AT164" s="197" t="s">
        <v>147</v>
      </c>
      <c r="AU164" s="197" t="s">
        <v>74</v>
      </c>
      <c r="AY164" s="18" t="s">
        <v>116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8" t="s">
        <v>81</v>
      </c>
      <c r="BK164" s="198">
        <f>ROUND(I164*H164,2)</f>
        <v>0</v>
      </c>
      <c r="BL164" s="18" t="s">
        <v>115</v>
      </c>
      <c r="BM164" s="197" t="s">
        <v>272</v>
      </c>
    </row>
    <row r="165" s="2" customFormat="1">
      <c r="A165" s="39"/>
      <c r="B165" s="40"/>
      <c r="C165" s="41"/>
      <c r="D165" s="199" t="s">
        <v>118</v>
      </c>
      <c r="E165" s="41"/>
      <c r="F165" s="200" t="s">
        <v>271</v>
      </c>
      <c r="G165" s="41"/>
      <c r="H165" s="41"/>
      <c r="I165" s="201"/>
      <c r="J165" s="41"/>
      <c r="K165" s="41"/>
      <c r="L165" s="45"/>
      <c r="M165" s="202"/>
      <c r="N165" s="20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118</v>
      </c>
      <c r="AU165" s="18" t="s">
        <v>74</v>
      </c>
    </row>
    <row r="166" s="2" customFormat="1" ht="16.5" customHeight="1">
      <c r="A166" s="39"/>
      <c r="B166" s="40"/>
      <c r="C166" s="217" t="s">
        <v>273</v>
      </c>
      <c r="D166" s="217" t="s">
        <v>147</v>
      </c>
      <c r="E166" s="218" t="s">
        <v>274</v>
      </c>
      <c r="F166" s="219" t="s">
        <v>275</v>
      </c>
      <c r="G166" s="220" t="s">
        <v>170</v>
      </c>
      <c r="H166" s="221">
        <v>50</v>
      </c>
      <c r="I166" s="222"/>
      <c r="J166" s="223">
        <f>ROUND(I166*H166,2)</f>
        <v>0</v>
      </c>
      <c r="K166" s="219" t="s">
        <v>21</v>
      </c>
      <c r="L166" s="224"/>
      <c r="M166" s="225" t="s">
        <v>21</v>
      </c>
      <c r="N166" s="226" t="s">
        <v>45</v>
      </c>
      <c r="O166" s="85"/>
      <c r="P166" s="195">
        <f>O166*H166</f>
        <v>0</v>
      </c>
      <c r="Q166" s="195">
        <v>0.0015</v>
      </c>
      <c r="R166" s="195">
        <f>Q166*H166</f>
        <v>0.074999999999999997</v>
      </c>
      <c r="S166" s="195">
        <v>0</v>
      </c>
      <c r="T166" s="19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97" t="s">
        <v>151</v>
      </c>
      <c r="AT166" s="197" t="s">
        <v>147</v>
      </c>
      <c r="AU166" s="197" t="s">
        <v>74</v>
      </c>
      <c r="AY166" s="18" t="s">
        <v>116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8" t="s">
        <v>81</v>
      </c>
      <c r="BK166" s="198">
        <f>ROUND(I166*H166,2)</f>
        <v>0</v>
      </c>
      <c r="BL166" s="18" t="s">
        <v>115</v>
      </c>
      <c r="BM166" s="197" t="s">
        <v>276</v>
      </c>
    </row>
    <row r="167" s="2" customFormat="1">
      <c r="A167" s="39"/>
      <c r="B167" s="40"/>
      <c r="C167" s="41"/>
      <c r="D167" s="199" t="s">
        <v>118</v>
      </c>
      <c r="E167" s="41"/>
      <c r="F167" s="200" t="s">
        <v>275</v>
      </c>
      <c r="G167" s="41"/>
      <c r="H167" s="41"/>
      <c r="I167" s="201"/>
      <c r="J167" s="41"/>
      <c r="K167" s="41"/>
      <c r="L167" s="45"/>
      <c r="M167" s="202"/>
      <c r="N167" s="20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118</v>
      </c>
      <c r="AU167" s="18" t="s">
        <v>74</v>
      </c>
    </row>
    <row r="168" s="2" customFormat="1" ht="16.5" customHeight="1">
      <c r="A168" s="39"/>
      <c r="B168" s="40"/>
      <c r="C168" s="217" t="s">
        <v>277</v>
      </c>
      <c r="D168" s="217" t="s">
        <v>147</v>
      </c>
      <c r="E168" s="218" t="s">
        <v>278</v>
      </c>
      <c r="F168" s="219" t="s">
        <v>279</v>
      </c>
      <c r="G168" s="220" t="s">
        <v>170</v>
      </c>
      <c r="H168" s="221">
        <v>50</v>
      </c>
      <c r="I168" s="222"/>
      <c r="J168" s="223">
        <f>ROUND(I168*H168,2)</f>
        <v>0</v>
      </c>
      <c r="K168" s="219" t="s">
        <v>21</v>
      </c>
      <c r="L168" s="224"/>
      <c r="M168" s="225" t="s">
        <v>21</v>
      </c>
      <c r="N168" s="226" t="s">
        <v>45</v>
      </c>
      <c r="O168" s="85"/>
      <c r="P168" s="195">
        <f>O168*H168</f>
        <v>0</v>
      </c>
      <c r="Q168" s="195">
        <v>0.0015</v>
      </c>
      <c r="R168" s="195">
        <f>Q168*H168</f>
        <v>0.074999999999999997</v>
      </c>
      <c r="S168" s="195">
        <v>0</v>
      </c>
      <c r="T168" s="19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97" t="s">
        <v>151</v>
      </c>
      <c r="AT168" s="197" t="s">
        <v>147</v>
      </c>
      <c r="AU168" s="197" t="s">
        <v>74</v>
      </c>
      <c r="AY168" s="18" t="s">
        <v>116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8" t="s">
        <v>81</v>
      </c>
      <c r="BK168" s="198">
        <f>ROUND(I168*H168,2)</f>
        <v>0</v>
      </c>
      <c r="BL168" s="18" t="s">
        <v>115</v>
      </c>
      <c r="BM168" s="197" t="s">
        <v>280</v>
      </c>
    </row>
    <row r="169" s="2" customFormat="1">
      <c r="A169" s="39"/>
      <c r="B169" s="40"/>
      <c r="C169" s="41"/>
      <c r="D169" s="199" t="s">
        <v>118</v>
      </c>
      <c r="E169" s="41"/>
      <c r="F169" s="200" t="s">
        <v>279</v>
      </c>
      <c r="G169" s="41"/>
      <c r="H169" s="41"/>
      <c r="I169" s="201"/>
      <c r="J169" s="41"/>
      <c r="K169" s="41"/>
      <c r="L169" s="45"/>
      <c r="M169" s="202"/>
      <c r="N169" s="20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118</v>
      </c>
      <c r="AU169" s="18" t="s">
        <v>74</v>
      </c>
    </row>
    <row r="170" s="2" customFormat="1" ht="16.5" customHeight="1">
      <c r="A170" s="39"/>
      <c r="B170" s="40"/>
      <c r="C170" s="217" t="s">
        <v>281</v>
      </c>
      <c r="D170" s="217" t="s">
        <v>147</v>
      </c>
      <c r="E170" s="218" t="s">
        <v>282</v>
      </c>
      <c r="F170" s="219" t="s">
        <v>283</v>
      </c>
      <c r="G170" s="220" t="s">
        <v>170</v>
      </c>
      <c r="H170" s="221">
        <v>70</v>
      </c>
      <c r="I170" s="222"/>
      <c r="J170" s="223">
        <f>ROUND(I170*H170,2)</f>
        <v>0</v>
      </c>
      <c r="K170" s="219" t="s">
        <v>21</v>
      </c>
      <c r="L170" s="224"/>
      <c r="M170" s="225" t="s">
        <v>21</v>
      </c>
      <c r="N170" s="226" t="s">
        <v>45</v>
      </c>
      <c r="O170" s="85"/>
      <c r="P170" s="195">
        <f>O170*H170</f>
        <v>0</v>
      </c>
      <c r="Q170" s="195">
        <v>0.0015</v>
      </c>
      <c r="R170" s="195">
        <f>Q170*H170</f>
        <v>0.105</v>
      </c>
      <c r="S170" s="195">
        <v>0</v>
      </c>
      <c r="T170" s="19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97" t="s">
        <v>151</v>
      </c>
      <c r="AT170" s="197" t="s">
        <v>147</v>
      </c>
      <c r="AU170" s="197" t="s">
        <v>74</v>
      </c>
      <c r="AY170" s="18" t="s">
        <v>116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8" t="s">
        <v>81</v>
      </c>
      <c r="BK170" s="198">
        <f>ROUND(I170*H170,2)</f>
        <v>0</v>
      </c>
      <c r="BL170" s="18" t="s">
        <v>115</v>
      </c>
      <c r="BM170" s="197" t="s">
        <v>284</v>
      </c>
    </row>
    <row r="171" s="2" customFormat="1">
      <c r="A171" s="39"/>
      <c r="B171" s="40"/>
      <c r="C171" s="41"/>
      <c r="D171" s="199" t="s">
        <v>118</v>
      </c>
      <c r="E171" s="41"/>
      <c r="F171" s="200" t="s">
        <v>283</v>
      </c>
      <c r="G171" s="41"/>
      <c r="H171" s="41"/>
      <c r="I171" s="201"/>
      <c r="J171" s="41"/>
      <c r="K171" s="41"/>
      <c r="L171" s="45"/>
      <c r="M171" s="202"/>
      <c r="N171" s="20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118</v>
      </c>
      <c r="AU171" s="18" t="s">
        <v>74</v>
      </c>
    </row>
    <row r="172" s="2" customFormat="1" ht="24.15" customHeight="1">
      <c r="A172" s="39"/>
      <c r="B172" s="40"/>
      <c r="C172" s="217" t="s">
        <v>285</v>
      </c>
      <c r="D172" s="217" t="s">
        <v>147</v>
      </c>
      <c r="E172" s="218" t="s">
        <v>286</v>
      </c>
      <c r="F172" s="219" t="s">
        <v>287</v>
      </c>
      <c r="G172" s="220" t="s">
        <v>170</v>
      </c>
      <c r="H172" s="221">
        <v>30</v>
      </c>
      <c r="I172" s="222"/>
      <c r="J172" s="223">
        <f>ROUND(I172*H172,2)</f>
        <v>0</v>
      </c>
      <c r="K172" s="219" t="s">
        <v>21</v>
      </c>
      <c r="L172" s="224"/>
      <c r="M172" s="225" t="s">
        <v>21</v>
      </c>
      <c r="N172" s="226" t="s">
        <v>45</v>
      </c>
      <c r="O172" s="85"/>
      <c r="P172" s="195">
        <f>O172*H172</f>
        <v>0</v>
      </c>
      <c r="Q172" s="195">
        <v>0.0015</v>
      </c>
      <c r="R172" s="195">
        <f>Q172*H172</f>
        <v>0.044999999999999998</v>
      </c>
      <c r="S172" s="195">
        <v>0</v>
      </c>
      <c r="T172" s="19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97" t="s">
        <v>151</v>
      </c>
      <c r="AT172" s="197" t="s">
        <v>147</v>
      </c>
      <c r="AU172" s="197" t="s">
        <v>74</v>
      </c>
      <c r="AY172" s="18" t="s">
        <v>116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8" t="s">
        <v>81</v>
      </c>
      <c r="BK172" s="198">
        <f>ROUND(I172*H172,2)</f>
        <v>0</v>
      </c>
      <c r="BL172" s="18" t="s">
        <v>115</v>
      </c>
      <c r="BM172" s="197" t="s">
        <v>288</v>
      </c>
    </row>
    <row r="173" s="2" customFormat="1">
      <c r="A173" s="39"/>
      <c r="B173" s="40"/>
      <c r="C173" s="41"/>
      <c r="D173" s="199" t="s">
        <v>118</v>
      </c>
      <c r="E173" s="41"/>
      <c r="F173" s="200" t="s">
        <v>287</v>
      </c>
      <c r="G173" s="41"/>
      <c r="H173" s="41"/>
      <c r="I173" s="201"/>
      <c r="J173" s="41"/>
      <c r="K173" s="41"/>
      <c r="L173" s="45"/>
      <c r="M173" s="202"/>
      <c r="N173" s="20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118</v>
      </c>
      <c r="AU173" s="18" t="s">
        <v>74</v>
      </c>
    </row>
    <row r="174" s="2" customFormat="1" ht="21.75" customHeight="1">
      <c r="A174" s="39"/>
      <c r="B174" s="40"/>
      <c r="C174" s="217" t="s">
        <v>289</v>
      </c>
      <c r="D174" s="217" t="s">
        <v>147</v>
      </c>
      <c r="E174" s="218" t="s">
        <v>290</v>
      </c>
      <c r="F174" s="219" t="s">
        <v>291</v>
      </c>
      <c r="G174" s="220" t="s">
        <v>170</v>
      </c>
      <c r="H174" s="221">
        <v>50</v>
      </c>
      <c r="I174" s="222"/>
      <c r="J174" s="223">
        <f>ROUND(I174*H174,2)</f>
        <v>0</v>
      </c>
      <c r="K174" s="219" t="s">
        <v>21</v>
      </c>
      <c r="L174" s="224"/>
      <c r="M174" s="225" t="s">
        <v>21</v>
      </c>
      <c r="N174" s="226" t="s">
        <v>45</v>
      </c>
      <c r="O174" s="85"/>
      <c r="P174" s="195">
        <f>O174*H174</f>
        <v>0</v>
      </c>
      <c r="Q174" s="195">
        <v>0.0015</v>
      </c>
      <c r="R174" s="195">
        <f>Q174*H174</f>
        <v>0.074999999999999997</v>
      </c>
      <c r="S174" s="195">
        <v>0</v>
      </c>
      <c r="T174" s="19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97" t="s">
        <v>151</v>
      </c>
      <c r="AT174" s="197" t="s">
        <v>147</v>
      </c>
      <c r="AU174" s="197" t="s">
        <v>74</v>
      </c>
      <c r="AY174" s="18" t="s">
        <v>116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8" t="s">
        <v>81</v>
      </c>
      <c r="BK174" s="198">
        <f>ROUND(I174*H174,2)</f>
        <v>0</v>
      </c>
      <c r="BL174" s="18" t="s">
        <v>115</v>
      </c>
      <c r="BM174" s="197" t="s">
        <v>292</v>
      </c>
    </row>
    <row r="175" s="2" customFormat="1">
      <c r="A175" s="39"/>
      <c r="B175" s="40"/>
      <c r="C175" s="41"/>
      <c r="D175" s="199" t="s">
        <v>118</v>
      </c>
      <c r="E175" s="41"/>
      <c r="F175" s="200" t="s">
        <v>291</v>
      </c>
      <c r="G175" s="41"/>
      <c r="H175" s="41"/>
      <c r="I175" s="201"/>
      <c r="J175" s="41"/>
      <c r="K175" s="41"/>
      <c r="L175" s="45"/>
      <c r="M175" s="202"/>
      <c r="N175" s="20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118</v>
      </c>
      <c r="AU175" s="18" t="s">
        <v>74</v>
      </c>
    </row>
    <row r="176" s="2" customFormat="1" ht="21.75" customHeight="1">
      <c r="A176" s="39"/>
      <c r="B176" s="40"/>
      <c r="C176" s="217" t="s">
        <v>293</v>
      </c>
      <c r="D176" s="217" t="s">
        <v>147</v>
      </c>
      <c r="E176" s="218" t="s">
        <v>294</v>
      </c>
      <c r="F176" s="219" t="s">
        <v>295</v>
      </c>
      <c r="G176" s="220" t="s">
        <v>170</v>
      </c>
      <c r="H176" s="221">
        <v>400</v>
      </c>
      <c r="I176" s="222"/>
      <c r="J176" s="223">
        <f>ROUND(I176*H176,2)</f>
        <v>0</v>
      </c>
      <c r="K176" s="219" t="s">
        <v>21</v>
      </c>
      <c r="L176" s="224"/>
      <c r="M176" s="225" t="s">
        <v>21</v>
      </c>
      <c r="N176" s="226" t="s">
        <v>45</v>
      </c>
      <c r="O176" s="85"/>
      <c r="P176" s="195">
        <f>O176*H176</f>
        <v>0</v>
      </c>
      <c r="Q176" s="195">
        <v>0.0011999999999999999</v>
      </c>
      <c r="R176" s="195">
        <f>Q176*H176</f>
        <v>0.47999999999999998</v>
      </c>
      <c r="S176" s="195">
        <v>0</v>
      </c>
      <c r="T176" s="19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197" t="s">
        <v>151</v>
      </c>
      <c r="AT176" s="197" t="s">
        <v>147</v>
      </c>
      <c r="AU176" s="197" t="s">
        <v>74</v>
      </c>
      <c r="AY176" s="18" t="s">
        <v>116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8" t="s">
        <v>81</v>
      </c>
      <c r="BK176" s="198">
        <f>ROUND(I176*H176,2)</f>
        <v>0</v>
      </c>
      <c r="BL176" s="18" t="s">
        <v>115</v>
      </c>
      <c r="BM176" s="197" t="s">
        <v>296</v>
      </c>
    </row>
    <row r="177" s="2" customFormat="1">
      <c r="A177" s="39"/>
      <c r="B177" s="40"/>
      <c r="C177" s="41"/>
      <c r="D177" s="199" t="s">
        <v>118</v>
      </c>
      <c r="E177" s="41"/>
      <c r="F177" s="200" t="s">
        <v>295</v>
      </c>
      <c r="G177" s="41"/>
      <c r="H177" s="41"/>
      <c r="I177" s="201"/>
      <c r="J177" s="41"/>
      <c r="K177" s="41"/>
      <c r="L177" s="45"/>
      <c r="M177" s="202"/>
      <c r="N177" s="20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118</v>
      </c>
      <c r="AU177" s="18" t="s">
        <v>74</v>
      </c>
    </row>
    <row r="178" s="2" customFormat="1" ht="21.75" customHeight="1">
      <c r="A178" s="39"/>
      <c r="B178" s="40"/>
      <c r="C178" s="217" t="s">
        <v>297</v>
      </c>
      <c r="D178" s="217" t="s">
        <v>147</v>
      </c>
      <c r="E178" s="218" t="s">
        <v>298</v>
      </c>
      <c r="F178" s="219" t="s">
        <v>299</v>
      </c>
      <c r="G178" s="220" t="s">
        <v>170</v>
      </c>
      <c r="H178" s="221">
        <v>360</v>
      </c>
      <c r="I178" s="222"/>
      <c r="J178" s="223">
        <f>ROUND(I178*H178,2)</f>
        <v>0</v>
      </c>
      <c r="K178" s="219" t="s">
        <v>21</v>
      </c>
      <c r="L178" s="224"/>
      <c r="M178" s="225" t="s">
        <v>21</v>
      </c>
      <c r="N178" s="226" t="s">
        <v>45</v>
      </c>
      <c r="O178" s="85"/>
      <c r="P178" s="195">
        <f>O178*H178</f>
        <v>0</v>
      </c>
      <c r="Q178" s="195">
        <v>0.0011999999999999999</v>
      </c>
      <c r="R178" s="195">
        <f>Q178*H178</f>
        <v>0.43199999999999994</v>
      </c>
      <c r="S178" s="195">
        <v>0</v>
      </c>
      <c r="T178" s="19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97" t="s">
        <v>151</v>
      </c>
      <c r="AT178" s="197" t="s">
        <v>147</v>
      </c>
      <c r="AU178" s="197" t="s">
        <v>74</v>
      </c>
      <c r="AY178" s="18" t="s">
        <v>116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8" t="s">
        <v>81</v>
      </c>
      <c r="BK178" s="198">
        <f>ROUND(I178*H178,2)</f>
        <v>0</v>
      </c>
      <c r="BL178" s="18" t="s">
        <v>115</v>
      </c>
      <c r="BM178" s="197" t="s">
        <v>300</v>
      </c>
    </row>
    <row r="179" s="2" customFormat="1">
      <c r="A179" s="39"/>
      <c r="B179" s="40"/>
      <c r="C179" s="41"/>
      <c r="D179" s="199" t="s">
        <v>118</v>
      </c>
      <c r="E179" s="41"/>
      <c r="F179" s="200" t="s">
        <v>299</v>
      </c>
      <c r="G179" s="41"/>
      <c r="H179" s="41"/>
      <c r="I179" s="201"/>
      <c r="J179" s="41"/>
      <c r="K179" s="41"/>
      <c r="L179" s="45"/>
      <c r="M179" s="202"/>
      <c r="N179" s="20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118</v>
      </c>
      <c r="AU179" s="18" t="s">
        <v>74</v>
      </c>
    </row>
    <row r="180" s="2" customFormat="1" ht="16.5" customHeight="1">
      <c r="A180" s="39"/>
      <c r="B180" s="40"/>
      <c r="C180" s="217" t="s">
        <v>301</v>
      </c>
      <c r="D180" s="217" t="s">
        <v>147</v>
      </c>
      <c r="E180" s="218" t="s">
        <v>302</v>
      </c>
      <c r="F180" s="219" t="s">
        <v>303</v>
      </c>
      <c r="G180" s="220" t="s">
        <v>170</v>
      </c>
      <c r="H180" s="221">
        <v>440</v>
      </c>
      <c r="I180" s="222"/>
      <c r="J180" s="223">
        <f>ROUND(I180*H180,2)</f>
        <v>0</v>
      </c>
      <c r="K180" s="219" t="s">
        <v>21</v>
      </c>
      <c r="L180" s="224"/>
      <c r="M180" s="225" t="s">
        <v>21</v>
      </c>
      <c r="N180" s="226" t="s">
        <v>45</v>
      </c>
      <c r="O180" s="85"/>
      <c r="P180" s="195">
        <f>O180*H180</f>
        <v>0</v>
      </c>
      <c r="Q180" s="195">
        <v>0.0011999999999999999</v>
      </c>
      <c r="R180" s="195">
        <f>Q180*H180</f>
        <v>0.52799999999999991</v>
      </c>
      <c r="S180" s="195">
        <v>0</v>
      </c>
      <c r="T180" s="19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197" t="s">
        <v>151</v>
      </c>
      <c r="AT180" s="197" t="s">
        <v>147</v>
      </c>
      <c r="AU180" s="197" t="s">
        <v>74</v>
      </c>
      <c r="AY180" s="18" t="s">
        <v>116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8" t="s">
        <v>81</v>
      </c>
      <c r="BK180" s="198">
        <f>ROUND(I180*H180,2)</f>
        <v>0</v>
      </c>
      <c r="BL180" s="18" t="s">
        <v>115</v>
      </c>
      <c r="BM180" s="197" t="s">
        <v>304</v>
      </c>
    </row>
    <row r="181" s="2" customFormat="1">
      <c r="A181" s="39"/>
      <c r="B181" s="40"/>
      <c r="C181" s="41"/>
      <c r="D181" s="199" t="s">
        <v>118</v>
      </c>
      <c r="E181" s="41"/>
      <c r="F181" s="200" t="s">
        <v>303</v>
      </c>
      <c r="G181" s="41"/>
      <c r="H181" s="41"/>
      <c r="I181" s="201"/>
      <c r="J181" s="41"/>
      <c r="K181" s="41"/>
      <c r="L181" s="45"/>
      <c r="M181" s="202"/>
      <c r="N181" s="20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118</v>
      </c>
      <c r="AU181" s="18" t="s">
        <v>74</v>
      </c>
    </row>
    <row r="182" s="2" customFormat="1" ht="16.5" customHeight="1">
      <c r="A182" s="39"/>
      <c r="B182" s="40"/>
      <c r="C182" s="217" t="s">
        <v>305</v>
      </c>
      <c r="D182" s="217" t="s">
        <v>147</v>
      </c>
      <c r="E182" s="218" t="s">
        <v>306</v>
      </c>
      <c r="F182" s="219" t="s">
        <v>307</v>
      </c>
      <c r="G182" s="220" t="s">
        <v>170</v>
      </c>
      <c r="H182" s="221">
        <v>280</v>
      </c>
      <c r="I182" s="222"/>
      <c r="J182" s="223">
        <f>ROUND(I182*H182,2)</f>
        <v>0</v>
      </c>
      <c r="K182" s="219" t="s">
        <v>21</v>
      </c>
      <c r="L182" s="224"/>
      <c r="M182" s="225" t="s">
        <v>21</v>
      </c>
      <c r="N182" s="226" t="s">
        <v>45</v>
      </c>
      <c r="O182" s="85"/>
      <c r="P182" s="195">
        <f>O182*H182</f>
        <v>0</v>
      </c>
      <c r="Q182" s="195">
        <v>0.0011999999999999999</v>
      </c>
      <c r="R182" s="195">
        <f>Q182*H182</f>
        <v>0.33599999999999997</v>
      </c>
      <c r="S182" s="195">
        <v>0</v>
      </c>
      <c r="T182" s="19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97" t="s">
        <v>151</v>
      </c>
      <c r="AT182" s="197" t="s">
        <v>147</v>
      </c>
      <c r="AU182" s="197" t="s">
        <v>74</v>
      </c>
      <c r="AY182" s="18" t="s">
        <v>116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8" t="s">
        <v>81</v>
      </c>
      <c r="BK182" s="198">
        <f>ROUND(I182*H182,2)</f>
        <v>0</v>
      </c>
      <c r="BL182" s="18" t="s">
        <v>115</v>
      </c>
      <c r="BM182" s="197" t="s">
        <v>308</v>
      </c>
    </row>
    <row r="183" s="2" customFormat="1">
      <c r="A183" s="39"/>
      <c r="B183" s="40"/>
      <c r="C183" s="41"/>
      <c r="D183" s="199" t="s">
        <v>118</v>
      </c>
      <c r="E183" s="41"/>
      <c r="F183" s="200" t="s">
        <v>307</v>
      </c>
      <c r="G183" s="41"/>
      <c r="H183" s="41"/>
      <c r="I183" s="201"/>
      <c r="J183" s="41"/>
      <c r="K183" s="41"/>
      <c r="L183" s="45"/>
      <c r="M183" s="202"/>
      <c r="N183" s="20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118</v>
      </c>
      <c r="AU183" s="18" t="s">
        <v>74</v>
      </c>
    </row>
    <row r="184" s="2" customFormat="1" ht="16.5" customHeight="1">
      <c r="A184" s="39"/>
      <c r="B184" s="40"/>
      <c r="C184" s="217" t="s">
        <v>309</v>
      </c>
      <c r="D184" s="217" t="s">
        <v>147</v>
      </c>
      <c r="E184" s="218" t="s">
        <v>310</v>
      </c>
      <c r="F184" s="219" t="s">
        <v>311</v>
      </c>
      <c r="G184" s="220" t="s">
        <v>170</v>
      </c>
      <c r="H184" s="221">
        <v>400</v>
      </c>
      <c r="I184" s="222"/>
      <c r="J184" s="223">
        <f>ROUND(I184*H184,2)</f>
        <v>0</v>
      </c>
      <c r="K184" s="219" t="s">
        <v>21</v>
      </c>
      <c r="L184" s="224"/>
      <c r="M184" s="225" t="s">
        <v>21</v>
      </c>
      <c r="N184" s="226" t="s">
        <v>45</v>
      </c>
      <c r="O184" s="85"/>
      <c r="P184" s="195">
        <f>O184*H184</f>
        <v>0</v>
      </c>
      <c r="Q184" s="195">
        <v>0.0011999999999999999</v>
      </c>
      <c r="R184" s="195">
        <f>Q184*H184</f>
        <v>0.47999999999999998</v>
      </c>
      <c r="S184" s="195">
        <v>0</v>
      </c>
      <c r="T184" s="19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97" t="s">
        <v>151</v>
      </c>
      <c r="AT184" s="197" t="s">
        <v>147</v>
      </c>
      <c r="AU184" s="197" t="s">
        <v>74</v>
      </c>
      <c r="AY184" s="18" t="s">
        <v>116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8" t="s">
        <v>81</v>
      </c>
      <c r="BK184" s="198">
        <f>ROUND(I184*H184,2)</f>
        <v>0</v>
      </c>
      <c r="BL184" s="18" t="s">
        <v>115</v>
      </c>
      <c r="BM184" s="197" t="s">
        <v>312</v>
      </c>
    </row>
    <row r="185" s="2" customFormat="1">
      <c r="A185" s="39"/>
      <c r="B185" s="40"/>
      <c r="C185" s="41"/>
      <c r="D185" s="199" t="s">
        <v>118</v>
      </c>
      <c r="E185" s="41"/>
      <c r="F185" s="200" t="s">
        <v>311</v>
      </c>
      <c r="G185" s="41"/>
      <c r="H185" s="41"/>
      <c r="I185" s="201"/>
      <c r="J185" s="41"/>
      <c r="K185" s="41"/>
      <c r="L185" s="45"/>
      <c r="M185" s="202"/>
      <c r="N185" s="20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118</v>
      </c>
      <c r="AU185" s="18" t="s">
        <v>74</v>
      </c>
    </row>
    <row r="186" s="2" customFormat="1" ht="16.5" customHeight="1">
      <c r="A186" s="39"/>
      <c r="B186" s="40"/>
      <c r="C186" s="217" t="s">
        <v>313</v>
      </c>
      <c r="D186" s="217" t="s">
        <v>147</v>
      </c>
      <c r="E186" s="218" t="s">
        <v>314</v>
      </c>
      <c r="F186" s="219" t="s">
        <v>315</v>
      </c>
      <c r="G186" s="220" t="s">
        <v>170</v>
      </c>
      <c r="H186" s="221">
        <v>150</v>
      </c>
      <c r="I186" s="222"/>
      <c r="J186" s="223">
        <f>ROUND(I186*H186,2)</f>
        <v>0</v>
      </c>
      <c r="K186" s="219" t="s">
        <v>21</v>
      </c>
      <c r="L186" s="224"/>
      <c r="M186" s="225" t="s">
        <v>21</v>
      </c>
      <c r="N186" s="226" t="s">
        <v>45</v>
      </c>
      <c r="O186" s="85"/>
      <c r="P186" s="195">
        <f>O186*H186</f>
        <v>0</v>
      </c>
      <c r="Q186" s="195">
        <v>0.0011999999999999999</v>
      </c>
      <c r="R186" s="195">
        <f>Q186*H186</f>
        <v>0.17999999999999999</v>
      </c>
      <c r="S186" s="195">
        <v>0</v>
      </c>
      <c r="T186" s="19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197" t="s">
        <v>151</v>
      </c>
      <c r="AT186" s="197" t="s">
        <v>147</v>
      </c>
      <c r="AU186" s="197" t="s">
        <v>74</v>
      </c>
      <c r="AY186" s="18" t="s">
        <v>116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8" t="s">
        <v>81</v>
      </c>
      <c r="BK186" s="198">
        <f>ROUND(I186*H186,2)</f>
        <v>0</v>
      </c>
      <c r="BL186" s="18" t="s">
        <v>115</v>
      </c>
      <c r="BM186" s="197" t="s">
        <v>316</v>
      </c>
    </row>
    <row r="187" s="2" customFormat="1">
      <c r="A187" s="39"/>
      <c r="B187" s="40"/>
      <c r="C187" s="41"/>
      <c r="D187" s="199" t="s">
        <v>118</v>
      </c>
      <c r="E187" s="41"/>
      <c r="F187" s="200" t="s">
        <v>315</v>
      </c>
      <c r="G187" s="41"/>
      <c r="H187" s="41"/>
      <c r="I187" s="201"/>
      <c r="J187" s="41"/>
      <c r="K187" s="41"/>
      <c r="L187" s="45"/>
      <c r="M187" s="202"/>
      <c r="N187" s="20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118</v>
      </c>
      <c r="AU187" s="18" t="s">
        <v>74</v>
      </c>
    </row>
    <row r="188" s="2" customFormat="1" ht="21.75" customHeight="1">
      <c r="A188" s="39"/>
      <c r="B188" s="40"/>
      <c r="C188" s="217" t="s">
        <v>317</v>
      </c>
      <c r="D188" s="217" t="s">
        <v>147</v>
      </c>
      <c r="E188" s="218" t="s">
        <v>318</v>
      </c>
      <c r="F188" s="219" t="s">
        <v>319</v>
      </c>
      <c r="G188" s="220" t="s">
        <v>170</v>
      </c>
      <c r="H188" s="221">
        <v>150</v>
      </c>
      <c r="I188" s="222"/>
      <c r="J188" s="223">
        <f>ROUND(I188*H188,2)</f>
        <v>0</v>
      </c>
      <c r="K188" s="219" t="s">
        <v>21</v>
      </c>
      <c r="L188" s="224"/>
      <c r="M188" s="225" t="s">
        <v>21</v>
      </c>
      <c r="N188" s="226" t="s">
        <v>45</v>
      </c>
      <c r="O188" s="85"/>
      <c r="P188" s="195">
        <f>O188*H188</f>
        <v>0</v>
      </c>
      <c r="Q188" s="195">
        <v>0.0011999999999999999</v>
      </c>
      <c r="R188" s="195">
        <f>Q188*H188</f>
        <v>0.17999999999999999</v>
      </c>
      <c r="S188" s="195">
        <v>0</v>
      </c>
      <c r="T188" s="19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97" t="s">
        <v>151</v>
      </c>
      <c r="AT188" s="197" t="s">
        <v>147</v>
      </c>
      <c r="AU188" s="197" t="s">
        <v>74</v>
      </c>
      <c r="AY188" s="18" t="s">
        <v>116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8" t="s">
        <v>81</v>
      </c>
      <c r="BK188" s="198">
        <f>ROUND(I188*H188,2)</f>
        <v>0</v>
      </c>
      <c r="BL188" s="18" t="s">
        <v>115</v>
      </c>
      <c r="BM188" s="197" t="s">
        <v>320</v>
      </c>
    </row>
    <row r="189" s="2" customFormat="1">
      <c r="A189" s="39"/>
      <c r="B189" s="40"/>
      <c r="C189" s="41"/>
      <c r="D189" s="199" t="s">
        <v>118</v>
      </c>
      <c r="E189" s="41"/>
      <c r="F189" s="200" t="s">
        <v>319</v>
      </c>
      <c r="G189" s="41"/>
      <c r="H189" s="41"/>
      <c r="I189" s="201"/>
      <c r="J189" s="41"/>
      <c r="K189" s="41"/>
      <c r="L189" s="45"/>
      <c r="M189" s="202"/>
      <c r="N189" s="20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118</v>
      </c>
      <c r="AU189" s="18" t="s">
        <v>74</v>
      </c>
    </row>
    <row r="190" s="2" customFormat="1" ht="16.5" customHeight="1">
      <c r="A190" s="39"/>
      <c r="B190" s="40"/>
      <c r="C190" s="217" t="s">
        <v>321</v>
      </c>
      <c r="D190" s="217" t="s">
        <v>147</v>
      </c>
      <c r="E190" s="218" t="s">
        <v>322</v>
      </c>
      <c r="F190" s="219" t="s">
        <v>323</v>
      </c>
      <c r="G190" s="220" t="s">
        <v>170</v>
      </c>
      <c r="H190" s="221">
        <v>150</v>
      </c>
      <c r="I190" s="222"/>
      <c r="J190" s="223">
        <f>ROUND(I190*H190,2)</f>
        <v>0</v>
      </c>
      <c r="K190" s="219" t="s">
        <v>21</v>
      </c>
      <c r="L190" s="224"/>
      <c r="M190" s="225" t="s">
        <v>21</v>
      </c>
      <c r="N190" s="226" t="s">
        <v>45</v>
      </c>
      <c r="O190" s="85"/>
      <c r="P190" s="195">
        <f>O190*H190</f>
        <v>0</v>
      </c>
      <c r="Q190" s="195">
        <v>0.0011999999999999999</v>
      </c>
      <c r="R190" s="195">
        <f>Q190*H190</f>
        <v>0.17999999999999999</v>
      </c>
      <c r="S190" s="195">
        <v>0</v>
      </c>
      <c r="T190" s="19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197" t="s">
        <v>151</v>
      </c>
      <c r="AT190" s="197" t="s">
        <v>147</v>
      </c>
      <c r="AU190" s="197" t="s">
        <v>74</v>
      </c>
      <c r="AY190" s="18" t="s">
        <v>116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8" t="s">
        <v>81</v>
      </c>
      <c r="BK190" s="198">
        <f>ROUND(I190*H190,2)</f>
        <v>0</v>
      </c>
      <c r="BL190" s="18" t="s">
        <v>115</v>
      </c>
      <c r="BM190" s="197" t="s">
        <v>324</v>
      </c>
    </row>
    <row r="191" s="2" customFormat="1">
      <c r="A191" s="39"/>
      <c r="B191" s="40"/>
      <c r="C191" s="41"/>
      <c r="D191" s="199" t="s">
        <v>118</v>
      </c>
      <c r="E191" s="41"/>
      <c r="F191" s="200" t="s">
        <v>323</v>
      </c>
      <c r="G191" s="41"/>
      <c r="H191" s="41"/>
      <c r="I191" s="201"/>
      <c r="J191" s="41"/>
      <c r="K191" s="41"/>
      <c r="L191" s="45"/>
      <c r="M191" s="202"/>
      <c r="N191" s="20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118</v>
      </c>
      <c r="AU191" s="18" t="s">
        <v>74</v>
      </c>
    </row>
    <row r="192" s="2" customFormat="1" ht="33" customHeight="1">
      <c r="A192" s="39"/>
      <c r="B192" s="40"/>
      <c r="C192" s="186" t="s">
        <v>325</v>
      </c>
      <c r="D192" s="186" t="s">
        <v>110</v>
      </c>
      <c r="E192" s="187" t="s">
        <v>326</v>
      </c>
      <c r="F192" s="188" t="s">
        <v>327</v>
      </c>
      <c r="G192" s="189" t="s">
        <v>170</v>
      </c>
      <c r="H192" s="190">
        <v>470</v>
      </c>
      <c r="I192" s="191"/>
      <c r="J192" s="192">
        <f>ROUND(I192*H192,2)</f>
        <v>0</v>
      </c>
      <c r="K192" s="188" t="s">
        <v>114</v>
      </c>
      <c r="L192" s="45"/>
      <c r="M192" s="193" t="s">
        <v>21</v>
      </c>
      <c r="N192" s="194" t="s">
        <v>45</v>
      </c>
      <c r="O192" s="85"/>
      <c r="P192" s="195">
        <f>O192*H192</f>
        <v>0</v>
      </c>
      <c r="Q192" s="195">
        <v>5.0000000000000002E-05</v>
      </c>
      <c r="R192" s="195">
        <f>Q192*H192</f>
        <v>0.0235</v>
      </c>
      <c r="S192" s="195">
        <v>0</v>
      </c>
      <c r="T192" s="19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197" t="s">
        <v>115</v>
      </c>
      <c r="AT192" s="197" t="s">
        <v>110</v>
      </c>
      <c r="AU192" s="197" t="s">
        <v>74</v>
      </c>
      <c r="AY192" s="18" t="s">
        <v>116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8" t="s">
        <v>81</v>
      </c>
      <c r="BK192" s="198">
        <f>ROUND(I192*H192,2)</f>
        <v>0</v>
      </c>
      <c r="BL192" s="18" t="s">
        <v>115</v>
      </c>
      <c r="BM192" s="197" t="s">
        <v>328</v>
      </c>
    </row>
    <row r="193" s="2" customFormat="1">
      <c r="A193" s="39"/>
      <c r="B193" s="40"/>
      <c r="C193" s="41"/>
      <c r="D193" s="199" t="s">
        <v>118</v>
      </c>
      <c r="E193" s="41"/>
      <c r="F193" s="200" t="s">
        <v>329</v>
      </c>
      <c r="G193" s="41"/>
      <c r="H193" s="41"/>
      <c r="I193" s="201"/>
      <c r="J193" s="41"/>
      <c r="K193" s="41"/>
      <c r="L193" s="45"/>
      <c r="M193" s="202"/>
      <c r="N193" s="20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118</v>
      </c>
      <c r="AU193" s="18" t="s">
        <v>74</v>
      </c>
    </row>
    <row r="194" s="2" customFormat="1">
      <c r="A194" s="39"/>
      <c r="B194" s="40"/>
      <c r="C194" s="41"/>
      <c r="D194" s="204" t="s">
        <v>120</v>
      </c>
      <c r="E194" s="41"/>
      <c r="F194" s="205" t="s">
        <v>330</v>
      </c>
      <c r="G194" s="41"/>
      <c r="H194" s="41"/>
      <c r="I194" s="201"/>
      <c r="J194" s="41"/>
      <c r="K194" s="41"/>
      <c r="L194" s="45"/>
      <c r="M194" s="202"/>
      <c r="N194" s="203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120</v>
      </c>
      <c r="AU194" s="18" t="s">
        <v>74</v>
      </c>
    </row>
    <row r="195" s="10" customFormat="1">
      <c r="A195" s="10"/>
      <c r="B195" s="206"/>
      <c r="C195" s="207"/>
      <c r="D195" s="199" t="s">
        <v>144</v>
      </c>
      <c r="E195" s="208" t="s">
        <v>21</v>
      </c>
      <c r="F195" s="209" t="s">
        <v>331</v>
      </c>
      <c r="G195" s="207"/>
      <c r="H195" s="210">
        <v>470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16" t="s">
        <v>144</v>
      </c>
      <c r="AU195" s="216" t="s">
        <v>74</v>
      </c>
      <c r="AV195" s="10" t="s">
        <v>83</v>
      </c>
      <c r="AW195" s="10" t="s">
        <v>36</v>
      </c>
      <c r="AX195" s="10" t="s">
        <v>81</v>
      </c>
      <c r="AY195" s="216" t="s">
        <v>116</v>
      </c>
    </row>
    <row r="196" s="2" customFormat="1" ht="16.5" customHeight="1">
      <c r="A196" s="39"/>
      <c r="B196" s="40"/>
      <c r="C196" s="186" t="s">
        <v>332</v>
      </c>
      <c r="D196" s="186" t="s">
        <v>110</v>
      </c>
      <c r="E196" s="187" t="s">
        <v>333</v>
      </c>
      <c r="F196" s="188" t="s">
        <v>334</v>
      </c>
      <c r="G196" s="189" t="s">
        <v>170</v>
      </c>
      <c r="H196" s="190">
        <v>470</v>
      </c>
      <c r="I196" s="191"/>
      <c r="J196" s="192">
        <f>ROUND(I196*H196,2)</f>
        <v>0</v>
      </c>
      <c r="K196" s="188" t="s">
        <v>21</v>
      </c>
      <c r="L196" s="45"/>
      <c r="M196" s="193" t="s">
        <v>21</v>
      </c>
      <c r="N196" s="194" t="s">
        <v>45</v>
      </c>
      <c r="O196" s="85"/>
      <c r="P196" s="195">
        <f>O196*H196</f>
        <v>0</v>
      </c>
      <c r="Q196" s="195">
        <v>0.0025999999999999999</v>
      </c>
      <c r="R196" s="195">
        <f>Q196*H196</f>
        <v>1.222</v>
      </c>
      <c r="S196" s="195">
        <v>0</v>
      </c>
      <c r="T196" s="19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97" t="s">
        <v>115</v>
      </c>
      <c r="AT196" s="197" t="s">
        <v>110</v>
      </c>
      <c r="AU196" s="197" t="s">
        <v>74</v>
      </c>
      <c r="AY196" s="18" t="s">
        <v>116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8" t="s">
        <v>81</v>
      </c>
      <c r="BK196" s="198">
        <f>ROUND(I196*H196,2)</f>
        <v>0</v>
      </c>
      <c r="BL196" s="18" t="s">
        <v>115</v>
      </c>
      <c r="BM196" s="197" t="s">
        <v>335</v>
      </c>
    </row>
    <row r="197" s="2" customFormat="1">
      <c r="A197" s="39"/>
      <c r="B197" s="40"/>
      <c r="C197" s="41"/>
      <c r="D197" s="199" t="s">
        <v>118</v>
      </c>
      <c r="E197" s="41"/>
      <c r="F197" s="200" t="s">
        <v>336</v>
      </c>
      <c r="G197" s="41"/>
      <c r="H197" s="41"/>
      <c r="I197" s="201"/>
      <c r="J197" s="41"/>
      <c r="K197" s="41"/>
      <c r="L197" s="45"/>
      <c r="M197" s="202"/>
      <c r="N197" s="20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118</v>
      </c>
      <c r="AU197" s="18" t="s">
        <v>74</v>
      </c>
    </row>
    <row r="198" s="10" customFormat="1">
      <c r="A198" s="10"/>
      <c r="B198" s="206"/>
      <c r="C198" s="207"/>
      <c r="D198" s="199" t="s">
        <v>144</v>
      </c>
      <c r="E198" s="208" t="s">
        <v>21</v>
      </c>
      <c r="F198" s="209" t="s">
        <v>337</v>
      </c>
      <c r="G198" s="207"/>
      <c r="H198" s="210">
        <v>470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6" t="s">
        <v>144</v>
      </c>
      <c r="AU198" s="216" t="s">
        <v>74</v>
      </c>
      <c r="AV198" s="10" t="s">
        <v>83</v>
      </c>
      <c r="AW198" s="10" t="s">
        <v>36</v>
      </c>
      <c r="AX198" s="10" t="s">
        <v>81</v>
      </c>
      <c r="AY198" s="216" t="s">
        <v>116</v>
      </c>
    </row>
    <row r="199" s="2" customFormat="1" ht="24.15" customHeight="1">
      <c r="A199" s="39"/>
      <c r="B199" s="40"/>
      <c r="C199" s="186" t="s">
        <v>338</v>
      </c>
      <c r="D199" s="186" t="s">
        <v>110</v>
      </c>
      <c r="E199" s="187" t="s">
        <v>339</v>
      </c>
      <c r="F199" s="188" t="s">
        <v>340</v>
      </c>
      <c r="G199" s="189" t="s">
        <v>170</v>
      </c>
      <c r="H199" s="190">
        <v>320</v>
      </c>
      <c r="I199" s="191"/>
      <c r="J199" s="192">
        <f>ROUND(I199*H199,2)</f>
        <v>0</v>
      </c>
      <c r="K199" s="188" t="s">
        <v>114</v>
      </c>
      <c r="L199" s="45"/>
      <c r="M199" s="193" t="s">
        <v>21</v>
      </c>
      <c r="N199" s="194" t="s">
        <v>45</v>
      </c>
      <c r="O199" s="85"/>
      <c r="P199" s="195">
        <f>O199*H199</f>
        <v>0</v>
      </c>
      <c r="Q199" s="195">
        <v>0.0020799999999999998</v>
      </c>
      <c r="R199" s="195">
        <f>Q199*H199</f>
        <v>0.66559999999999997</v>
      </c>
      <c r="S199" s="195">
        <v>0</v>
      </c>
      <c r="T199" s="19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97" t="s">
        <v>115</v>
      </c>
      <c r="AT199" s="197" t="s">
        <v>110</v>
      </c>
      <c r="AU199" s="197" t="s">
        <v>74</v>
      </c>
      <c r="AY199" s="18" t="s">
        <v>116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8" t="s">
        <v>81</v>
      </c>
      <c r="BK199" s="198">
        <f>ROUND(I199*H199,2)</f>
        <v>0</v>
      </c>
      <c r="BL199" s="18" t="s">
        <v>115</v>
      </c>
      <c r="BM199" s="197" t="s">
        <v>341</v>
      </c>
    </row>
    <row r="200" s="2" customFormat="1">
      <c r="A200" s="39"/>
      <c r="B200" s="40"/>
      <c r="C200" s="41"/>
      <c r="D200" s="199" t="s">
        <v>118</v>
      </c>
      <c r="E200" s="41"/>
      <c r="F200" s="200" t="s">
        <v>342</v>
      </c>
      <c r="G200" s="41"/>
      <c r="H200" s="41"/>
      <c r="I200" s="201"/>
      <c r="J200" s="41"/>
      <c r="K200" s="41"/>
      <c r="L200" s="45"/>
      <c r="M200" s="202"/>
      <c r="N200" s="20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118</v>
      </c>
      <c r="AU200" s="18" t="s">
        <v>74</v>
      </c>
    </row>
    <row r="201" s="2" customFormat="1">
      <c r="A201" s="39"/>
      <c r="B201" s="40"/>
      <c r="C201" s="41"/>
      <c r="D201" s="204" t="s">
        <v>120</v>
      </c>
      <c r="E201" s="41"/>
      <c r="F201" s="205" t="s">
        <v>343</v>
      </c>
      <c r="G201" s="41"/>
      <c r="H201" s="41"/>
      <c r="I201" s="201"/>
      <c r="J201" s="41"/>
      <c r="K201" s="41"/>
      <c r="L201" s="45"/>
      <c r="M201" s="202"/>
      <c r="N201" s="20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120</v>
      </c>
      <c r="AU201" s="18" t="s">
        <v>74</v>
      </c>
    </row>
    <row r="202" s="10" customFormat="1">
      <c r="A202" s="10"/>
      <c r="B202" s="206"/>
      <c r="C202" s="207"/>
      <c r="D202" s="199" t="s">
        <v>144</v>
      </c>
      <c r="E202" s="208" t="s">
        <v>21</v>
      </c>
      <c r="F202" s="209" t="s">
        <v>344</v>
      </c>
      <c r="G202" s="207"/>
      <c r="H202" s="210">
        <v>320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16" t="s">
        <v>144</v>
      </c>
      <c r="AU202" s="216" t="s">
        <v>74</v>
      </c>
      <c r="AV202" s="10" t="s">
        <v>83</v>
      </c>
      <c r="AW202" s="10" t="s">
        <v>36</v>
      </c>
      <c r="AX202" s="10" t="s">
        <v>81</v>
      </c>
      <c r="AY202" s="216" t="s">
        <v>116</v>
      </c>
    </row>
    <row r="203" s="2" customFormat="1" ht="33" customHeight="1">
      <c r="A203" s="39"/>
      <c r="B203" s="40"/>
      <c r="C203" s="186" t="s">
        <v>345</v>
      </c>
      <c r="D203" s="186" t="s">
        <v>110</v>
      </c>
      <c r="E203" s="187" t="s">
        <v>346</v>
      </c>
      <c r="F203" s="188" t="s">
        <v>347</v>
      </c>
      <c r="G203" s="189" t="s">
        <v>348</v>
      </c>
      <c r="H203" s="190">
        <v>23.300000000000001</v>
      </c>
      <c r="I203" s="191"/>
      <c r="J203" s="192">
        <f>ROUND(I203*H203,2)</f>
        <v>0</v>
      </c>
      <c r="K203" s="188" t="s">
        <v>114</v>
      </c>
      <c r="L203" s="45"/>
      <c r="M203" s="193" t="s">
        <v>21</v>
      </c>
      <c r="N203" s="194" t="s">
        <v>45</v>
      </c>
      <c r="O203" s="85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97" t="s">
        <v>115</v>
      </c>
      <c r="AT203" s="197" t="s">
        <v>110</v>
      </c>
      <c r="AU203" s="197" t="s">
        <v>74</v>
      </c>
      <c r="AY203" s="18" t="s">
        <v>116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8" t="s">
        <v>81</v>
      </c>
      <c r="BK203" s="198">
        <f>ROUND(I203*H203,2)</f>
        <v>0</v>
      </c>
      <c r="BL203" s="18" t="s">
        <v>115</v>
      </c>
      <c r="BM203" s="197" t="s">
        <v>349</v>
      </c>
    </row>
    <row r="204" s="2" customFormat="1">
      <c r="A204" s="39"/>
      <c r="B204" s="40"/>
      <c r="C204" s="41"/>
      <c r="D204" s="199" t="s">
        <v>118</v>
      </c>
      <c r="E204" s="41"/>
      <c r="F204" s="200" t="s">
        <v>350</v>
      </c>
      <c r="G204" s="41"/>
      <c r="H204" s="41"/>
      <c r="I204" s="201"/>
      <c r="J204" s="41"/>
      <c r="K204" s="41"/>
      <c r="L204" s="45"/>
      <c r="M204" s="202"/>
      <c r="N204" s="20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118</v>
      </c>
      <c r="AU204" s="18" t="s">
        <v>74</v>
      </c>
    </row>
    <row r="205" s="2" customFormat="1">
      <c r="A205" s="39"/>
      <c r="B205" s="40"/>
      <c r="C205" s="41"/>
      <c r="D205" s="204" t="s">
        <v>120</v>
      </c>
      <c r="E205" s="41"/>
      <c r="F205" s="205" t="s">
        <v>351</v>
      </c>
      <c r="G205" s="41"/>
      <c r="H205" s="41"/>
      <c r="I205" s="201"/>
      <c r="J205" s="41"/>
      <c r="K205" s="41"/>
      <c r="L205" s="45"/>
      <c r="M205" s="202"/>
      <c r="N205" s="20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120</v>
      </c>
      <c r="AU205" s="18" t="s">
        <v>74</v>
      </c>
    </row>
    <row r="206" s="10" customFormat="1">
      <c r="A206" s="10"/>
      <c r="B206" s="206"/>
      <c r="C206" s="207"/>
      <c r="D206" s="199" t="s">
        <v>144</v>
      </c>
      <c r="E206" s="208" t="s">
        <v>21</v>
      </c>
      <c r="F206" s="209" t="s">
        <v>352</v>
      </c>
      <c r="G206" s="207"/>
      <c r="H206" s="210">
        <v>23.300000000000001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16" t="s">
        <v>144</v>
      </c>
      <c r="AU206" s="216" t="s">
        <v>74</v>
      </c>
      <c r="AV206" s="10" t="s">
        <v>83</v>
      </c>
      <c r="AW206" s="10" t="s">
        <v>36</v>
      </c>
      <c r="AX206" s="10" t="s">
        <v>81</v>
      </c>
      <c r="AY206" s="216" t="s">
        <v>116</v>
      </c>
    </row>
    <row r="207" s="2" customFormat="1" ht="33" customHeight="1">
      <c r="A207" s="39"/>
      <c r="B207" s="40"/>
      <c r="C207" s="186" t="s">
        <v>353</v>
      </c>
      <c r="D207" s="186" t="s">
        <v>110</v>
      </c>
      <c r="E207" s="187" t="s">
        <v>354</v>
      </c>
      <c r="F207" s="188" t="s">
        <v>355</v>
      </c>
      <c r="G207" s="189" t="s">
        <v>348</v>
      </c>
      <c r="H207" s="190">
        <v>1.5</v>
      </c>
      <c r="I207" s="191"/>
      <c r="J207" s="192">
        <f>ROUND(I207*H207,2)</f>
        <v>0</v>
      </c>
      <c r="K207" s="188" t="s">
        <v>114</v>
      </c>
      <c r="L207" s="45"/>
      <c r="M207" s="193" t="s">
        <v>21</v>
      </c>
      <c r="N207" s="194" t="s">
        <v>45</v>
      </c>
      <c r="O207" s="85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197" t="s">
        <v>115</v>
      </c>
      <c r="AT207" s="197" t="s">
        <v>110</v>
      </c>
      <c r="AU207" s="197" t="s">
        <v>74</v>
      </c>
      <c r="AY207" s="18" t="s">
        <v>116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8" t="s">
        <v>81</v>
      </c>
      <c r="BK207" s="198">
        <f>ROUND(I207*H207,2)</f>
        <v>0</v>
      </c>
      <c r="BL207" s="18" t="s">
        <v>115</v>
      </c>
      <c r="BM207" s="197" t="s">
        <v>356</v>
      </c>
    </row>
    <row r="208" s="2" customFormat="1">
      <c r="A208" s="39"/>
      <c r="B208" s="40"/>
      <c r="C208" s="41"/>
      <c r="D208" s="199" t="s">
        <v>118</v>
      </c>
      <c r="E208" s="41"/>
      <c r="F208" s="200" t="s">
        <v>357</v>
      </c>
      <c r="G208" s="41"/>
      <c r="H208" s="41"/>
      <c r="I208" s="201"/>
      <c r="J208" s="41"/>
      <c r="K208" s="41"/>
      <c r="L208" s="45"/>
      <c r="M208" s="202"/>
      <c r="N208" s="20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118</v>
      </c>
      <c r="AU208" s="18" t="s">
        <v>74</v>
      </c>
    </row>
    <row r="209" s="2" customFormat="1">
      <c r="A209" s="39"/>
      <c r="B209" s="40"/>
      <c r="C209" s="41"/>
      <c r="D209" s="204" t="s">
        <v>120</v>
      </c>
      <c r="E209" s="41"/>
      <c r="F209" s="205" t="s">
        <v>358</v>
      </c>
      <c r="G209" s="41"/>
      <c r="H209" s="41"/>
      <c r="I209" s="201"/>
      <c r="J209" s="41"/>
      <c r="K209" s="41"/>
      <c r="L209" s="45"/>
      <c r="M209" s="202"/>
      <c r="N209" s="20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120</v>
      </c>
      <c r="AU209" s="18" t="s">
        <v>74</v>
      </c>
    </row>
    <row r="210" s="10" customFormat="1">
      <c r="A210" s="10"/>
      <c r="B210" s="206"/>
      <c r="C210" s="207"/>
      <c r="D210" s="199" t="s">
        <v>144</v>
      </c>
      <c r="E210" s="208" t="s">
        <v>21</v>
      </c>
      <c r="F210" s="209" t="s">
        <v>359</v>
      </c>
      <c r="G210" s="207"/>
      <c r="H210" s="210">
        <v>1.5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16" t="s">
        <v>144</v>
      </c>
      <c r="AU210" s="216" t="s">
        <v>74</v>
      </c>
      <c r="AV210" s="10" t="s">
        <v>83</v>
      </c>
      <c r="AW210" s="10" t="s">
        <v>36</v>
      </c>
      <c r="AX210" s="10" t="s">
        <v>81</v>
      </c>
      <c r="AY210" s="216" t="s">
        <v>116</v>
      </c>
    </row>
    <row r="211" s="2" customFormat="1" ht="24.15" customHeight="1">
      <c r="A211" s="39"/>
      <c r="B211" s="40"/>
      <c r="C211" s="186" t="s">
        <v>360</v>
      </c>
      <c r="D211" s="186" t="s">
        <v>110</v>
      </c>
      <c r="E211" s="187" t="s">
        <v>361</v>
      </c>
      <c r="F211" s="188" t="s">
        <v>362</v>
      </c>
      <c r="G211" s="189" t="s">
        <v>113</v>
      </c>
      <c r="H211" s="190">
        <v>1750</v>
      </c>
      <c r="I211" s="191"/>
      <c r="J211" s="192">
        <f>ROUND(I211*H211,2)</f>
        <v>0</v>
      </c>
      <c r="K211" s="188" t="s">
        <v>114</v>
      </c>
      <c r="L211" s="45"/>
      <c r="M211" s="193" t="s">
        <v>21</v>
      </c>
      <c r="N211" s="194" t="s">
        <v>45</v>
      </c>
      <c r="O211" s="85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97" t="s">
        <v>115</v>
      </c>
      <c r="AT211" s="197" t="s">
        <v>110</v>
      </c>
      <c r="AU211" s="197" t="s">
        <v>74</v>
      </c>
      <c r="AY211" s="18" t="s">
        <v>116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8" t="s">
        <v>81</v>
      </c>
      <c r="BK211" s="198">
        <f>ROUND(I211*H211,2)</f>
        <v>0</v>
      </c>
      <c r="BL211" s="18" t="s">
        <v>115</v>
      </c>
      <c r="BM211" s="197" t="s">
        <v>363</v>
      </c>
    </row>
    <row r="212" s="2" customFormat="1">
      <c r="A212" s="39"/>
      <c r="B212" s="40"/>
      <c r="C212" s="41"/>
      <c r="D212" s="199" t="s">
        <v>118</v>
      </c>
      <c r="E212" s="41"/>
      <c r="F212" s="200" t="s">
        <v>364</v>
      </c>
      <c r="G212" s="41"/>
      <c r="H212" s="41"/>
      <c r="I212" s="201"/>
      <c r="J212" s="41"/>
      <c r="K212" s="41"/>
      <c r="L212" s="45"/>
      <c r="M212" s="202"/>
      <c r="N212" s="20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118</v>
      </c>
      <c r="AU212" s="18" t="s">
        <v>74</v>
      </c>
    </row>
    <row r="213" s="2" customFormat="1">
      <c r="A213" s="39"/>
      <c r="B213" s="40"/>
      <c r="C213" s="41"/>
      <c r="D213" s="204" t="s">
        <v>120</v>
      </c>
      <c r="E213" s="41"/>
      <c r="F213" s="205" t="s">
        <v>365</v>
      </c>
      <c r="G213" s="41"/>
      <c r="H213" s="41"/>
      <c r="I213" s="201"/>
      <c r="J213" s="41"/>
      <c r="K213" s="41"/>
      <c r="L213" s="45"/>
      <c r="M213" s="202"/>
      <c r="N213" s="20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120</v>
      </c>
      <c r="AU213" s="18" t="s">
        <v>74</v>
      </c>
    </row>
    <row r="214" s="2" customFormat="1" ht="16.5" customHeight="1">
      <c r="A214" s="39"/>
      <c r="B214" s="40"/>
      <c r="C214" s="217" t="s">
        <v>366</v>
      </c>
      <c r="D214" s="217" t="s">
        <v>147</v>
      </c>
      <c r="E214" s="218" t="s">
        <v>367</v>
      </c>
      <c r="F214" s="219" t="s">
        <v>368</v>
      </c>
      <c r="G214" s="220" t="s">
        <v>369</v>
      </c>
      <c r="H214" s="221">
        <v>175</v>
      </c>
      <c r="I214" s="222"/>
      <c r="J214" s="223">
        <f>ROUND(I214*H214,2)</f>
        <v>0</v>
      </c>
      <c r="K214" s="219" t="s">
        <v>21</v>
      </c>
      <c r="L214" s="224"/>
      <c r="M214" s="225" t="s">
        <v>21</v>
      </c>
      <c r="N214" s="226" t="s">
        <v>45</v>
      </c>
      <c r="O214" s="85"/>
      <c r="P214" s="195">
        <f>O214*H214</f>
        <v>0</v>
      </c>
      <c r="Q214" s="195">
        <v>0.20000000000000001</v>
      </c>
      <c r="R214" s="195">
        <f>Q214*H214</f>
        <v>35</v>
      </c>
      <c r="S214" s="195">
        <v>0</v>
      </c>
      <c r="T214" s="19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197" t="s">
        <v>151</v>
      </c>
      <c r="AT214" s="197" t="s">
        <v>147</v>
      </c>
      <c r="AU214" s="197" t="s">
        <v>74</v>
      </c>
      <c r="AY214" s="18" t="s">
        <v>116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8" t="s">
        <v>81</v>
      </c>
      <c r="BK214" s="198">
        <f>ROUND(I214*H214,2)</f>
        <v>0</v>
      </c>
      <c r="BL214" s="18" t="s">
        <v>115</v>
      </c>
      <c r="BM214" s="197" t="s">
        <v>370</v>
      </c>
    </row>
    <row r="215" s="2" customFormat="1">
      <c r="A215" s="39"/>
      <c r="B215" s="40"/>
      <c r="C215" s="41"/>
      <c r="D215" s="199" t="s">
        <v>118</v>
      </c>
      <c r="E215" s="41"/>
      <c r="F215" s="200" t="s">
        <v>371</v>
      </c>
      <c r="G215" s="41"/>
      <c r="H215" s="41"/>
      <c r="I215" s="201"/>
      <c r="J215" s="41"/>
      <c r="K215" s="41"/>
      <c r="L215" s="45"/>
      <c r="M215" s="202"/>
      <c r="N215" s="20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118</v>
      </c>
      <c r="AU215" s="18" t="s">
        <v>74</v>
      </c>
    </row>
    <row r="216" s="10" customFormat="1">
      <c r="A216" s="10"/>
      <c r="B216" s="206"/>
      <c r="C216" s="207"/>
      <c r="D216" s="199" t="s">
        <v>144</v>
      </c>
      <c r="E216" s="208" t="s">
        <v>21</v>
      </c>
      <c r="F216" s="209" t="s">
        <v>372</v>
      </c>
      <c r="G216" s="207"/>
      <c r="H216" s="210">
        <v>175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16" t="s">
        <v>144</v>
      </c>
      <c r="AU216" s="216" t="s">
        <v>74</v>
      </c>
      <c r="AV216" s="10" t="s">
        <v>83</v>
      </c>
      <c r="AW216" s="10" t="s">
        <v>36</v>
      </c>
      <c r="AX216" s="10" t="s">
        <v>81</v>
      </c>
      <c r="AY216" s="216" t="s">
        <v>116</v>
      </c>
    </row>
    <row r="217" s="2" customFormat="1" ht="16.5" customHeight="1">
      <c r="A217" s="39"/>
      <c r="B217" s="40"/>
      <c r="C217" s="186" t="s">
        <v>373</v>
      </c>
      <c r="D217" s="186" t="s">
        <v>110</v>
      </c>
      <c r="E217" s="187" t="s">
        <v>374</v>
      </c>
      <c r="F217" s="188" t="s">
        <v>375</v>
      </c>
      <c r="G217" s="189" t="s">
        <v>369</v>
      </c>
      <c r="H217" s="190">
        <v>37.759999999999998</v>
      </c>
      <c r="I217" s="191"/>
      <c r="J217" s="192">
        <f>ROUND(I217*H217,2)</f>
        <v>0</v>
      </c>
      <c r="K217" s="188" t="s">
        <v>114</v>
      </c>
      <c r="L217" s="45"/>
      <c r="M217" s="193" t="s">
        <v>21</v>
      </c>
      <c r="N217" s="194" t="s">
        <v>45</v>
      </c>
      <c r="O217" s="85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197" t="s">
        <v>115</v>
      </c>
      <c r="AT217" s="197" t="s">
        <v>110</v>
      </c>
      <c r="AU217" s="197" t="s">
        <v>74</v>
      </c>
      <c r="AY217" s="18" t="s">
        <v>116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8" t="s">
        <v>81</v>
      </c>
      <c r="BK217" s="198">
        <f>ROUND(I217*H217,2)</f>
        <v>0</v>
      </c>
      <c r="BL217" s="18" t="s">
        <v>115</v>
      </c>
      <c r="BM217" s="197" t="s">
        <v>376</v>
      </c>
    </row>
    <row r="218" s="2" customFormat="1">
      <c r="A218" s="39"/>
      <c r="B218" s="40"/>
      <c r="C218" s="41"/>
      <c r="D218" s="199" t="s">
        <v>118</v>
      </c>
      <c r="E218" s="41"/>
      <c r="F218" s="200" t="s">
        <v>377</v>
      </c>
      <c r="G218" s="41"/>
      <c r="H218" s="41"/>
      <c r="I218" s="201"/>
      <c r="J218" s="41"/>
      <c r="K218" s="41"/>
      <c r="L218" s="45"/>
      <c r="M218" s="202"/>
      <c r="N218" s="203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118</v>
      </c>
      <c r="AU218" s="18" t="s">
        <v>74</v>
      </c>
    </row>
    <row r="219" s="2" customFormat="1">
      <c r="A219" s="39"/>
      <c r="B219" s="40"/>
      <c r="C219" s="41"/>
      <c r="D219" s="204" t="s">
        <v>120</v>
      </c>
      <c r="E219" s="41"/>
      <c r="F219" s="205" t="s">
        <v>378</v>
      </c>
      <c r="G219" s="41"/>
      <c r="H219" s="41"/>
      <c r="I219" s="201"/>
      <c r="J219" s="41"/>
      <c r="K219" s="41"/>
      <c r="L219" s="45"/>
      <c r="M219" s="202"/>
      <c r="N219" s="203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120</v>
      </c>
      <c r="AU219" s="18" t="s">
        <v>74</v>
      </c>
    </row>
    <row r="220" s="10" customFormat="1">
      <c r="A220" s="10"/>
      <c r="B220" s="206"/>
      <c r="C220" s="207"/>
      <c r="D220" s="199" t="s">
        <v>144</v>
      </c>
      <c r="E220" s="208" t="s">
        <v>21</v>
      </c>
      <c r="F220" s="209" t="s">
        <v>379</v>
      </c>
      <c r="G220" s="207"/>
      <c r="H220" s="210">
        <v>37.759999999999998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T220" s="216" t="s">
        <v>144</v>
      </c>
      <c r="AU220" s="216" t="s">
        <v>74</v>
      </c>
      <c r="AV220" s="10" t="s">
        <v>83</v>
      </c>
      <c r="AW220" s="10" t="s">
        <v>36</v>
      </c>
      <c r="AX220" s="10" t="s">
        <v>81</v>
      </c>
      <c r="AY220" s="216" t="s">
        <v>116</v>
      </c>
    </row>
    <row r="221" s="2" customFormat="1" ht="21.75" customHeight="1">
      <c r="A221" s="39"/>
      <c r="B221" s="40"/>
      <c r="C221" s="186" t="s">
        <v>380</v>
      </c>
      <c r="D221" s="186" t="s">
        <v>110</v>
      </c>
      <c r="E221" s="187" t="s">
        <v>381</v>
      </c>
      <c r="F221" s="188" t="s">
        <v>382</v>
      </c>
      <c r="G221" s="189" t="s">
        <v>369</v>
      </c>
      <c r="H221" s="190">
        <v>37.759999999999998</v>
      </c>
      <c r="I221" s="191"/>
      <c r="J221" s="192">
        <f>ROUND(I221*H221,2)</f>
        <v>0</v>
      </c>
      <c r="K221" s="188" t="s">
        <v>114</v>
      </c>
      <c r="L221" s="45"/>
      <c r="M221" s="193" t="s">
        <v>21</v>
      </c>
      <c r="N221" s="194" t="s">
        <v>45</v>
      </c>
      <c r="O221" s="85"/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197" t="s">
        <v>115</v>
      </c>
      <c r="AT221" s="197" t="s">
        <v>110</v>
      </c>
      <c r="AU221" s="197" t="s">
        <v>74</v>
      </c>
      <c r="AY221" s="18" t="s">
        <v>116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8" t="s">
        <v>81</v>
      </c>
      <c r="BK221" s="198">
        <f>ROUND(I221*H221,2)</f>
        <v>0</v>
      </c>
      <c r="BL221" s="18" t="s">
        <v>115</v>
      </c>
      <c r="BM221" s="197" t="s">
        <v>383</v>
      </c>
    </row>
    <row r="222" s="2" customFormat="1">
      <c r="A222" s="39"/>
      <c r="B222" s="40"/>
      <c r="C222" s="41"/>
      <c r="D222" s="199" t="s">
        <v>118</v>
      </c>
      <c r="E222" s="41"/>
      <c r="F222" s="200" t="s">
        <v>384</v>
      </c>
      <c r="G222" s="41"/>
      <c r="H222" s="41"/>
      <c r="I222" s="201"/>
      <c r="J222" s="41"/>
      <c r="K222" s="41"/>
      <c r="L222" s="45"/>
      <c r="M222" s="202"/>
      <c r="N222" s="203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118</v>
      </c>
      <c r="AU222" s="18" t="s">
        <v>74</v>
      </c>
    </row>
    <row r="223" s="2" customFormat="1">
      <c r="A223" s="39"/>
      <c r="B223" s="40"/>
      <c r="C223" s="41"/>
      <c r="D223" s="204" t="s">
        <v>120</v>
      </c>
      <c r="E223" s="41"/>
      <c r="F223" s="205" t="s">
        <v>385</v>
      </c>
      <c r="G223" s="41"/>
      <c r="H223" s="41"/>
      <c r="I223" s="201"/>
      <c r="J223" s="41"/>
      <c r="K223" s="41"/>
      <c r="L223" s="45"/>
      <c r="M223" s="202"/>
      <c r="N223" s="20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120</v>
      </c>
      <c r="AU223" s="18" t="s">
        <v>74</v>
      </c>
    </row>
    <row r="224" s="2" customFormat="1" ht="24.15" customHeight="1">
      <c r="A224" s="39"/>
      <c r="B224" s="40"/>
      <c r="C224" s="186" t="s">
        <v>386</v>
      </c>
      <c r="D224" s="186" t="s">
        <v>110</v>
      </c>
      <c r="E224" s="187" t="s">
        <v>387</v>
      </c>
      <c r="F224" s="188" t="s">
        <v>388</v>
      </c>
      <c r="G224" s="189" t="s">
        <v>369</v>
      </c>
      <c r="H224" s="190">
        <v>75.519999999999996</v>
      </c>
      <c r="I224" s="191"/>
      <c r="J224" s="192">
        <f>ROUND(I224*H224,2)</f>
        <v>0</v>
      </c>
      <c r="K224" s="188" t="s">
        <v>114</v>
      </c>
      <c r="L224" s="45"/>
      <c r="M224" s="193" t="s">
        <v>21</v>
      </c>
      <c r="N224" s="194" t="s">
        <v>45</v>
      </c>
      <c r="O224" s="85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197" t="s">
        <v>115</v>
      </c>
      <c r="AT224" s="197" t="s">
        <v>110</v>
      </c>
      <c r="AU224" s="197" t="s">
        <v>74</v>
      </c>
      <c r="AY224" s="18" t="s">
        <v>116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8" t="s">
        <v>81</v>
      </c>
      <c r="BK224" s="198">
        <f>ROUND(I224*H224,2)</f>
        <v>0</v>
      </c>
      <c r="BL224" s="18" t="s">
        <v>115</v>
      </c>
      <c r="BM224" s="197" t="s">
        <v>389</v>
      </c>
    </row>
    <row r="225" s="2" customFormat="1">
      <c r="A225" s="39"/>
      <c r="B225" s="40"/>
      <c r="C225" s="41"/>
      <c r="D225" s="199" t="s">
        <v>118</v>
      </c>
      <c r="E225" s="41"/>
      <c r="F225" s="200" t="s">
        <v>390</v>
      </c>
      <c r="G225" s="41"/>
      <c r="H225" s="41"/>
      <c r="I225" s="201"/>
      <c r="J225" s="41"/>
      <c r="K225" s="41"/>
      <c r="L225" s="45"/>
      <c r="M225" s="202"/>
      <c r="N225" s="20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118</v>
      </c>
      <c r="AU225" s="18" t="s">
        <v>74</v>
      </c>
    </row>
    <row r="226" s="2" customFormat="1">
      <c r="A226" s="39"/>
      <c r="B226" s="40"/>
      <c r="C226" s="41"/>
      <c r="D226" s="204" t="s">
        <v>120</v>
      </c>
      <c r="E226" s="41"/>
      <c r="F226" s="205" t="s">
        <v>391</v>
      </c>
      <c r="G226" s="41"/>
      <c r="H226" s="41"/>
      <c r="I226" s="201"/>
      <c r="J226" s="41"/>
      <c r="K226" s="41"/>
      <c r="L226" s="45"/>
      <c r="M226" s="202"/>
      <c r="N226" s="20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120</v>
      </c>
      <c r="AU226" s="18" t="s">
        <v>74</v>
      </c>
    </row>
    <row r="227" s="10" customFormat="1">
      <c r="A227" s="10"/>
      <c r="B227" s="206"/>
      <c r="C227" s="207"/>
      <c r="D227" s="199" t="s">
        <v>144</v>
      </c>
      <c r="E227" s="208" t="s">
        <v>21</v>
      </c>
      <c r="F227" s="209" t="s">
        <v>392</v>
      </c>
      <c r="G227" s="207"/>
      <c r="H227" s="210">
        <v>75.519999999999996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T227" s="216" t="s">
        <v>144</v>
      </c>
      <c r="AU227" s="216" t="s">
        <v>74</v>
      </c>
      <c r="AV227" s="10" t="s">
        <v>83</v>
      </c>
      <c r="AW227" s="10" t="s">
        <v>36</v>
      </c>
      <c r="AX227" s="10" t="s">
        <v>81</v>
      </c>
      <c r="AY227" s="216" t="s">
        <v>116</v>
      </c>
    </row>
    <row r="228" s="2" customFormat="1" ht="24.15" customHeight="1">
      <c r="A228" s="39"/>
      <c r="B228" s="40"/>
      <c r="C228" s="186" t="s">
        <v>393</v>
      </c>
      <c r="D228" s="186" t="s">
        <v>110</v>
      </c>
      <c r="E228" s="187" t="s">
        <v>394</v>
      </c>
      <c r="F228" s="188" t="s">
        <v>395</v>
      </c>
      <c r="G228" s="189" t="s">
        <v>396</v>
      </c>
      <c r="H228" s="190">
        <v>1080</v>
      </c>
      <c r="I228" s="191"/>
      <c r="J228" s="192">
        <f>ROUND(I228*H228,2)</f>
        <v>0</v>
      </c>
      <c r="K228" s="188" t="s">
        <v>21</v>
      </c>
      <c r="L228" s="45"/>
      <c r="M228" s="193" t="s">
        <v>21</v>
      </c>
      <c r="N228" s="194" t="s">
        <v>45</v>
      </c>
      <c r="O228" s="85"/>
      <c r="P228" s="195">
        <f>O228*H228</f>
        <v>0</v>
      </c>
      <c r="Q228" s="195">
        <v>0.0010100000000000001</v>
      </c>
      <c r="R228" s="195">
        <f>Q228*H228</f>
        <v>1.0908</v>
      </c>
      <c r="S228" s="195">
        <v>0</v>
      </c>
      <c r="T228" s="19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197" t="s">
        <v>115</v>
      </c>
      <c r="AT228" s="197" t="s">
        <v>110</v>
      </c>
      <c r="AU228" s="197" t="s">
        <v>74</v>
      </c>
      <c r="AY228" s="18" t="s">
        <v>116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8" t="s">
        <v>81</v>
      </c>
      <c r="BK228" s="198">
        <f>ROUND(I228*H228,2)</f>
        <v>0</v>
      </c>
      <c r="BL228" s="18" t="s">
        <v>115</v>
      </c>
      <c r="BM228" s="197" t="s">
        <v>397</v>
      </c>
    </row>
    <row r="229" s="2" customFormat="1">
      <c r="A229" s="39"/>
      <c r="B229" s="40"/>
      <c r="C229" s="41"/>
      <c r="D229" s="199" t="s">
        <v>118</v>
      </c>
      <c r="E229" s="41"/>
      <c r="F229" s="200" t="s">
        <v>398</v>
      </c>
      <c r="G229" s="41"/>
      <c r="H229" s="41"/>
      <c r="I229" s="201"/>
      <c r="J229" s="41"/>
      <c r="K229" s="41"/>
      <c r="L229" s="45"/>
      <c r="M229" s="202"/>
      <c r="N229" s="20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118</v>
      </c>
      <c r="AU229" s="18" t="s">
        <v>74</v>
      </c>
    </row>
    <row r="230" s="10" customFormat="1">
      <c r="A230" s="10"/>
      <c r="B230" s="206"/>
      <c r="C230" s="207"/>
      <c r="D230" s="199" t="s">
        <v>144</v>
      </c>
      <c r="E230" s="208" t="s">
        <v>21</v>
      </c>
      <c r="F230" s="209" t="s">
        <v>399</v>
      </c>
      <c r="G230" s="207"/>
      <c r="H230" s="210">
        <v>1080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16" t="s">
        <v>144</v>
      </c>
      <c r="AU230" s="216" t="s">
        <v>74</v>
      </c>
      <c r="AV230" s="10" t="s">
        <v>83</v>
      </c>
      <c r="AW230" s="10" t="s">
        <v>36</v>
      </c>
      <c r="AX230" s="10" t="s">
        <v>81</v>
      </c>
      <c r="AY230" s="216" t="s">
        <v>116</v>
      </c>
    </row>
    <row r="231" s="2" customFormat="1" ht="24.15" customHeight="1">
      <c r="A231" s="39"/>
      <c r="B231" s="40"/>
      <c r="C231" s="186" t="s">
        <v>400</v>
      </c>
      <c r="D231" s="186" t="s">
        <v>110</v>
      </c>
      <c r="E231" s="187" t="s">
        <v>401</v>
      </c>
      <c r="F231" s="188" t="s">
        <v>402</v>
      </c>
      <c r="G231" s="189" t="s">
        <v>396</v>
      </c>
      <c r="H231" s="190">
        <v>24</v>
      </c>
      <c r="I231" s="191"/>
      <c r="J231" s="192">
        <f>ROUND(I231*H231,2)</f>
        <v>0</v>
      </c>
      <c r="K231" s="188" t="s">
        <v>114</v>
      </c>
      <c r="L231" s="45"/>
      <c r="M231" s="193" t="s">
        <v>21</v>
      </c>
      <c r="N231" s="194" t="s">
        <v>45</v>
      </c>
      <c r="O231" s="85"/>
      <c r="P231" s="195">
        <f>O231*H231</f>
        <v>0</v>
      </c>
      <c r="Q231" s="195">
        <v>0.0038800000000000002</v>
      </c>
      <c r="R231" s="195">
        <f>Q231*H231</f>
        <v>0.093120000000000008</v>
      </c>
      <c r="S231" s="195">
        <v>0</v>
      </c>
      <c r="T231" s="19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197" t="s">
        <v>115</v>
      </c>
      <c r="AT231" s="197" t="s">
        <v>110</v>
      </c>
      <c r="AU231" s="197" t="s">
        <v>74</v>
      </c>
      <c r="AY231" s="18" t="s">
        <v>116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8" t="s">
        <v>81</v>
      </c>
      <c r="BK231" s="198">
        <f>ROUND(I231*H231,2)</f>
        <v>0</v>
      </c>
      <c r="BL231" s="18" t="s">
        <v>115</v>
      </c>
      <c r="BM231" s="197" t="s">
        <v>403</v>
      </c>
    </row>
    <row r="232" s="2" customFormat="1">
      <c r="A232" s="39"/>
      <c r="B232" s="40"/>
      <c r="C232" s="41"/>
      <c r="D232" s="199" t="s">
        <v>118</v>
      </c>
      <c r="E232" s="41"/>
      <c r="F232" s="200" t="s">
        <v>404</v>
      </c>
      <c r="G232" s="41"/>
      <c r="H232" s="41"/>
      <c r="I232" s="201"/>
      <c r="J232" s="41"/>
      <c r="K232" s="41"/>
      <c r="L232" s="45"/>
      <c r="M232" s="202"/>
      <c r="N232" s="20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118</v>
      </c>
      <c r="AU232" s="18" t="s">
        <v>74</v>
      </c>
    </row>
    <row r="233" s="2" customFormat="1">
      <c r="A233" s="39"/>
      <c r="B233" s="40"/>
      <c r="C233" s="41"/>
      <c r="D233" s="204" t="s">
        <v>120</v>
      </c>
      <c r="E233" s="41"/>
      <c r="F233" s="205" t="s">
        <v>405</v>
      </c>
      <c r="G233" s="41"/>
      <c r="H233" s="41"/>
      <c r="I233" s="201"/>
      <c r="J233" s="41"/>
      <c r="K233" s="41"/>
      <c r="L233" s="45"/>
      <c r="M233" s="202"/>
      <c r="N233" s="203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120</v>
      </c>
      <c r="AU233" s="18" t="s">
        <v>74</v>
      </c>
    </row>
    <row r="234" s="10" customFormat="1">
      <c r="A234" s="10"/>
      <c r="B234" s="206"/>
      <c r="C234" s="207"/>
      <c r="D234" s="199" t="s">
        <v>144</v>
      </c>
      <c r="E234" s="208" t="s">
        <v>21</v>
      </c>
      <c r="F234" s="209" t="s">
        <v>406</v>
      </c>
      <c r="G234" s="207"/>
      <c r="H234" s="210">
        <v>24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16" t="s">
        <v>144</v>
      </c>
      <c r="AU234" s="216" t="s">
        <v>74</v>
      </c>
      <c r="AV234" s="10" t="s">
        <v>83</v>
      </c>
      <c r="AW234" s="10" t="s">
        <v>36</v>
      </c>
      <c r="AX234" s="10" t="s">
        <v>81</v>
      </c>
      <c r="AY234" s="216" t="s">
        <v>116</v>
      </c>
    </row>
    <row r="235" s="2" customFormat="1" ht="33" customHeight="1">
      <c r="A235" s="39"/>
      <c r="B235" s="40"/>
      <c r="C235" s="186" t="s">
        <v>407</v>
      </c>
      <c r="D235" s="186" t="s">
        <v>110</v>
      </c>
      <c r="E235" s="187" t="s">
        <v>408</v>
      </c>
      <c r="F235" s="188" t="s">
        <v>409</v>
      </c>
      <c r="G235" s="189" t="s">
        <v>410</v>
      </c>
      <c r="H235" s="190">
        <v>6</v>
      </c>
      <c r="I235" s="191"/>
      <c r="J235" s="192">
        <f>ROUND(I235*H235,2)</f>
        <v>0</v>
      </c>
      <c r="K235" s="188" t="s">
        <v>21</v>
      </c>
      <c r="L235" s="45"/>
      <c r="M235" s="193" t="s">
        <v>21</v>
      </c>
      <c r="N235" s="194" t="s">
        <v>45</v>
      </c>
      <c r="O235" s="85"/>
      <c r="P235" s="195">
        <f>O235*H235</f>
        <v>0</v>
      </c>
      <c r="Q235" s="195">
        <v>0.07417</v>
      </c>
      <c r="R235" s="195">
        <f>Q235*H235</f>
        <v>0.44501999999999997</v>
      </c>
      <c r="S235" s="195">
        <v>0</v>
      </c>
      <c r="T235" s="19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197" t="s">
        <v>115</v>
      </c>
      <c r="AT235" s="197" t="s">
        <v>110</v>
      </c>
      <c r="AU235" s="197" t="s">
        <v>74</v>
      </c>
      <c r="AY235" s="18" t="s">
        <v>116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8" t="s">
        <v>81</v>
      </c>
      <c r="BK235" s="198">
        <f>ROUND(I235*H235,2)</f>
        <v>0</v>
      </c>
      <c r="BL235" s="18" t="s">
        <v>115</v>
      </c>
      <c r="BM235" s="197" t="s">
        <v>411</v>
      </c>
    </row>
    <row r="236" s="2" customFormat="1">
      <c r="A236" s="39"/>
      <c r="B236" s="40"/>
      <c r="C236" s="41"/>
      <c r="D236" s="199" t="s">
        <v>118</v>
      </c>
      <c r="E236" s="41"/>
      <c r="F236" s="200" t="s">
        <v>409</v>
      </c>
      <c r="G236" s="41"/>
      <c r="H236" s="41"/>
      <c r="I236" s="201"/>
      <c r="J236" s="41"/>
      <c r="K236" s="41"/>
      <c r="L236" s="45"/>
      <c r="M236" s="202"/>
      <c r="N236" s="20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118</v>
      </c>
      <c r="AU236" s="18" t="s">
        <v>74</v>
      </c>
    </row>
    <row r="237" s="2" customFormat="1" ht="24.15" customHeight="1">
      <c r="A237" s="39"/>
      <c r="B237" s="40"/>
      <c r="C237" s="186" t="s">
        <v>412</v>
      </c>
      <c r="D237" s="186" t="s">
        <v>110</v>
      </c>
      <c r="E237" s="187" t="s">
        <v>413</v>
      </c>
      <c r="F237" s="188" t="s">
        <v>414</v>
      </c>
      <c r="G237" s="189" t="s">
        <v>156</v>
      </c>
      <c r="H237" s="190">
        <v>126.91</v>
      </c>
      <c r="I237" s="191"/>
      <c r="J237" s="192">
        <f>ROUND(I237*H237,2)</f>
        <v>0</v>
      </c>
      <c r="K237" s="188" t="s">
        <v>114</v>
      </c>
      <c r="L237" s="45"/>
      <c r="M237" s="193" t="s">
        <v>21</v>
      </c>
      <c r="N237" s="194" t="s">
        <v>45</v>
      </c>
      <c r="O237" s="85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197" t="s">
        <v>115</v>
      </c>
      <c r="AT237" s="197" t="s">
        <v>110</v>
      </c>
      <c r="AU237" s="197" t="s">
        <v>74</v>
      </c>
      <c r="AY237" s="18" t="s">
        <v>116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8" t="s">
        <v>81</v>
      </c>
      <c r="BK237" s="198">
        <f>ROUND(I237*H237,2)</f>
        <v>0</v>
      </c>
      <c r="BL237" s="18" t="s">
        <v>115</v>
      </c>
      <c r="BM237" s="197" t="s">
        <v>415</v>
      </c>
    </row>
    <row r="238" s="2" customFormat="1">
      <c r="A238" s="39"/>
      <c r="B238" s="40"/>
      <c r="C238" s="41"/>
      <c r="D238" s="199" t="s">
        <v>118</v>
      </c>
      <c r="E238" s="41"/>
      <c r="F238" s="200" t="s">
        <v>416</v>
      </c>
      <c r="G238" s="41"/>
      <c r="H238" s="41"/>
      <c r="I238" s="201"/>
      <c r="J238" s="41"/>
      <c r="K238" s="41"/>
      <c r="L238" s="45"/>
      <c r="M238" s="202"/>
      <c r="N238" s="20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118</v>
      </c>
      <c r="AU238" s="18" t="s">
        <v>74</v>
      </c>
    </row>
    <row r="239" s="2" customFormat="1">
      <c r="A239" s="39"/>
      <c r="B239" s="40"/>
      <c r="C239" s="41"/>
      <c r="D239" s="204" t="s">
        <v>120</v>
      </c>
      <c r="E239" s="41"/>
      <c r="F239" s="205" t="s">
        <v>417</v>
      </c>
      <c r="G239" s="41"/>
      <c r="H239" s="41"/>
      <c r="I239" s="201"/>
      <c r="J239" s="41"/>
      <c r="K239" s="41"/>
      <c r="L239" s="45"/>
      <c r="M239" s="227"/>
      <c r="N239" s="228"/>
      <c r="O239" s="229"/>
      <c r="P239" s="229"/>
      <c r="Q239" s="229"/>
      <c r="R239" s="229"/>
      <c r="S239" s="229"/>
      <c r="T239" s="230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120</v>
      </c>
      <c r="AU239" s="18" t="s">
        <v>74</v>
      </c>
    </row>
    <row r="240" s="2" customFormat="1" ht="6.96" customHeight="1">
      <c r="A240" s="39"/>
      <c r="B240" s="60"/>
      <c r="C240" s="61"/>
      <c r="D240" s="61"/>
      <c r="E240" s="61"/>
      <c r="F240" s="61"/>
      <c r="G240" s="61"/>
      <c r="H240" s="61"/>
      <c r="I240" s="61"/>
      <c r="J240" s="61"/>
      <c r="K240" s="61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B6uzHs8dl9YM9raHTu/qilyA7DwpIH9c16GWr648886oZwqTWR1HWpXNox+rttcLPbp/1g8zcrQZ1sKrmxYFlQ==" hashValue="oi1xscqu5YpTXF3daZAeEPkPx5+ZERjzYRzrjDPesV4t7gWBC8bnuV5DwSuLWYzH2H0JT5hWXKoiW8EaWrIp3A==" algorithmName="SHA-512" password="CC35"/>
  <autoFilter ref="C78:K2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4_02/184853511"/>
    <hyperlink ref="F85" r:id="rId2" display="https://podminky.urs.cz/item/CS_URS_2024_02/183403112"/>
    <hyperlink ref="F88" r:id="rId3" display="https://podminky.urs.cz/item/CS_URS_2024_02/183403151"/>
    <hyperlink ref="F91" r:id="rId4" display="https://podminky.urs.cz/item/CS_URS_2024_02/183403152"/>
    <hyperlink ref="F94" r:id="rId5" display="https://podminky.urs.cz/item/CS_URS_2024_02/181451121"/>
    <hyperlink ref="F101" r:id="rId6" display="https://podminky.urs.cz/item/CS_URS_2024_02/185802113"/>
    <hyperlink ref="F108" r:id="rId7" display="https://podminky.urs.cz/item/CS_URS_2024_02/183101113"/>
    <hyperlink ref="F112" r:id="rId8" display="https://podminky.urs.cz/item/CS_URS_2024_02/185802114_D"/>
    <hyperlink ref="F119" r:id="rId9" display="https://podminky.urs.cz/item/CS_URS_2024_02/185802114"/>
    <hyperlink ref="F126" r:id="rId10" display="https://podminky.urs.cz/item/CS_URS_2024_02/183101114"/>
    <hyperlink ref="F130" r:id="rId11" display="https://podminky.urs.cz/item/CS_URS_2024_02/184102113"/>
    <hyperlink ref="F138" r:id="rId12" display="https://podminky.urs.cz/item/CS_URS_2024_02/184801121"/>
    <hyperlink ref="F142" r:id="rId13" display="https://podminky.urs.cz/item/CS_URS_2024_02/184215133"/>
    <hyperlink ref="F152" r:id="rId14" display="https://podminky.urs.cz/item/CS_URS_2024_02/184102111"/>
    <hyperlink ref="F156" r:id="rId15" display="https://podminky.urs.cz/item/CS_URS_2024_02/184102110"/>
    <hyperlink ref="F194" r:id="rId16" display="https://podminky.urs.cz/item/CS_URS_2024_02/184215112"/>
    <hyperlink ref="F201" r:id="rId17" display="https://podminky.urs.cz/item/CS_URS_2024_02/184813121"/>
    <hyperlink ref="F205" r:id="rId18" display="https://podminky.urs.cz/item/CS_URS_2024_02/184813133"/>
    <hyperlink ref="F209" r:id="rId19" display="https://podminky.urs.cz/item/CS_URS_2024_02/184813134"/>
    <hyperlink ref="F213" r:id="rId20" display="https://podminky.urs.cz/item/CS_URS_2024_02/184911421"/>
    <hyperlink ref="F219" r:id="rId21" display="https://podminky.urs.cz/item/CS_URS_2024_02/185804312"/>
    <hyperlink ref="F223" r:id="rId22" display="https://podminky.urs.cz/item/CS_URS_2024_02/185851121"/>
    <hyperlink ref="F226" r:id="rId23" display="https://podminky.urs.cz/item/CS_URS_2024_02/185851129"/>
    <hyperlink ref="F233" r:id="rId24" display="https://podminky.urs.cz/item/CS_URS_2024_02/348952262"/>
    <hyperlink ref="F239" r:id="rId25" display="https://podminky.urs.cz/item/CS_URS_2024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90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LBK 745 v k.ú. Stehelčeves</v>
      </c>
      <c r="F7" s="143"/>
      <c r="G7" s="143"/>
      <c r="H7" s="143"/>
      <c r="L7" s="21"/>
    </row>
    <row r="8" s="1" customFormat="1" ht="12" customHeight="1">
      <c r="B8" s="21"/>
      <c r="D8" s="143" t="s">
        <v>91</v>
      </c>
      <c r="L8" s="21"/>
    </row>
    <row r="9" s="2" customFormat="1" ht="16.5" customHeight="1">
      <c r="A9" s="39"/>
      <c r="B9" s="45"/>
      <c r="C9" s="39"/>
      <c r="D9" s="39"/>
      <c r="E9" s="144" t="s">
        <v>92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419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21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stavby'!AN8</f>
        <v>26. 8. 2024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26</v>
      </c>
      <c r="E16" s="39"/>
      <c r="F16" s="39"/>
      <c r="G16" s="39"/>
      <c r="H16" s="39"/>
      <c r="I16" s="143" t="s">
        <v>27</v>
      </c>
      <c r="J16" s="134" t="s">
        <v>28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29</v>
      </c>
      <c r="F17" s="39"/>
      <c r="G17" s="39"/>
      <c r="H17" s="39"/>
      <c r="I17" s="143" t="s">
        <v>30</v>
      </c>
      <c r="J17" s="134" t="s">
        <v>21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27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30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27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30</v>
      </c>
      <c r="J23" s="134" t="s">
        <v>21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27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30</v>
      </c>
      <c r="J26" s="134" t="s">
        <v>21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21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ROUND((SUM(BE91:BE118)),  2)</f>
        <v>0</v>
      </c>
      <c r="G35" s="39"/>
      <c r="H35" s="39"/>
      <c r="I35" s="158">
        <v>0.20999999999999999</v>
      </c>
      <c r="J35" s="157">
        <f>ROUND(((SUM(BE91:BE118))*I35),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ROUND((SUM(BF91:BF118)),  2)</f>
        <v>0</v>
      </c>
      <c r="G36" s="39"/>
      <c r="H36" s="39"/>
      <c r="I36" s="158">
        <v>0.12</v>
      </c>
      <c r="J36" s="157">
        <f>ROUND(((SUM(BF91:BF118))*I36),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ROUND((SUM(BG91:BG118)),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ROUND((SUM(BH91:BH118)),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ROUND((SUM(BI91:BI118)),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LBK 745 v k.ú. Stehelčeves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SO-802 LBK 745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Stehelčeves</v>
      </c>
      <c r="G56" s="41"/>
      <c r="H56" s="41"/>
      <c r="I56" s="33" t="s">
        <v>24</v>
      </c>
      <c r="J56" s="73" t="str">
        <f>IF(J14="","",J14)</f>
        <v>26. 8. 2024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ČR-Státní pozemkový úřad</v>
      </c>
      <c r="G58" s="41"/>
      <c r="H58" s="41"/>
      <c r="I58" s="33" t="s">
        <v>33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94</v>
      </c>
      <c r="D61" s="172"/>
      <c r="E61" s="172"/>
      <c r="F61" s="172"/>
      <c r="G61" s="172"/>
      <c r="H61" s="172"/>
      <c r="I61" s="172"/>
      <c r="J61" s="173" t="s">
        <v>95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96</v>
      </c>
    </row>
    <row r="64" s="11" customFormat="1" ht="24.96" customHeight="1">
      <c r="A64" s="11"/>
      <c r="B64" s="231"/>
      <c r="C64" s="232"/>
      <c r="D64" s="233" t="s">
        <v>420</v>
      </c>
      <c r="E64" s="234"/>
      <c r="F64" s="234"/>
      <c r="G64" s="234"/>
      <c r="H64" s="234"/>
      <c r="I64" s="234"/>
      <c r="J64" s="235">
        <f>J92</f>
        <v>0</v>
      </c>
      <c r="K64" s="232"/>
      <c r="L64" s="236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2" customFormat="1" ht="19.92" customHeight="1">
      <c r="A65" s="12"/>
      <c r="B65" s="237"/>
      <c r="C65" s="126"/>
      <c r="D65" s="238" t="s">
        <v>421</v>
      </c>
      <c r="E65" s="239"/>
      <c r="F65" s="239"/>
      <c r="G65" s="239"/>
      <c r="H65" s="239"/>
      <c r="I65" s="239"/>
      <c r="J65" s="240">
        <f>J93</f>
        <v>0</v>
      </c>
      <c r="K65" s="126"/>
      <c r="L65" s="24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37"/>
      <c r="C66" s="126"/>
      <c r="D66" s="238" t="s">
        <v>422</v>
      </c>
      <c r="E66" s="239"/>
      <c r="F66" s="239"/>
      <c r="G66" s="239"/>
      <c r="H66" s="239"/>
      <c r="I66" s="239"/>
      <c r="J66" s="240">
        <f>J94</f>
        <v>0</v>
      </c>
      <c r="K66" s="126"/>
      <c r="L66" s="24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37"/>
      <c r="C67" s="126"/>
      <c r="D67" s="238" t="s">
        <v>423</v>
      </c>
      <c r="E67" s="239"/>
      <c r="F67" s="239"/>
      <c r="G67" s="239"/>
      <c r="H67" s="239"/>
      <c r="I67" s="239"/>
      <c r="J67" s="240">
        <f>J106</f>
        <v>0</v>
      </c>
      <c r="K67" s="126"/>
      <c r="L67" s="241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4.88" customHeight="1">
      <c r="A68" s="12"/>
      <c r="B68" s="237"/>
      <c r="C68" s="126"/>
      <c r="D68" s="238" t="s">
        <v>424</v>
      </c>
      <c r="E68" s="239"/>
      <c r="F68" s="239"/>
      <c r="G68" s="239"/>
      <c r="H68" s="239"/>
      <c r="I68" s="239"/>
      <c r="J68" s="240">
        <f>J111</f>
        <v>0</v>
      </c>
      <c r="K68" s="126"/>
      <c r="L68" s="241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4.88" customHeight="1">
      <c r="A69" s="12"/>
      <c r="B69" s="237"/>
      <c r="C69" s="126"/>
      <c r="D69" s="238" t="s">
        <v>425</v>
      </c>
      <c r="E69" s="239"/>
      <c r="F69" s="239"/>
      <c r="G69" s="239"/>
      <c r="H69" s="239"/>
      <c r="I69" s="239"/>
      <c r="J69" s="240">
        <f>J115</f>
        <v>0</v>
      </c>
      <c r="K69" s="126"/>
      <c r="L69" s="241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97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LBK 745 v k.ú. Stehelčeves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91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92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418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VRN - SO-802 LBK 745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22</v>
      </c>
      <c r="D85" s="41"/>
      <c r="E85" s="41"/>
      <c r="F85" s="28" t="str">
        <f>F14</f>
        <v>Stehelčeves</v>
      </c>
      <c r="G85" s="41"/>
      <c r="H85" s="41"/>
      <c r="I85" s="33" t="s">
        <v>24</v>
      </c>
      <c r="J85" s="73" t="str">
        <f>IF(J14="","",J14)</f>
        <v>26. 8. 2024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26</v>
      </c>
      <c r="D87" s="41"/>
      <c r="E87" s="41"/>
      <c r="F87" s="28" t="str">
        <f>E17</f>
        <v>ČR-Státní pozemkový úřad</v>
      </c>
      <c r="G87" s="41"/>
      <c r="H87" s="41"/>
      <c r="I87" s="33" t="s">
        <v>33</v>
      </c>
      <c r="J87" s="37" t="str">
        <f>E23</f>
        <v>AGROPROJEKT PSO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37</v>
      </c>
      <c r="J88" s="37" t="str">
        <f>E26</f>
        <v>AGROPROJEKT PSO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9" customFormat="1" ht="29.28" customHeight="1">
      <c r="A90" s="175"/>
      <c r="B90" s="176"/>
      <c r="C90" s="177" t="s">
        <v>98</v>
      </c>
      <c r="D90" s="178" t="s">
        <v>59</v>
      </c>
      <c r="E90" s="178" t="s">
        <v>55</v>
      </c>
      <c r="F90" s="178" t="s">
        <v>56</v>
      </c>
      <c r="G90" s="178" t="s">
        <v>99</v>
      </c>
      <c r="H90" s="178" t="s">
        <v>100</v>
      </c>
      <c r="I90" s="178" t="s">
        <v>101</v>
      </c>
      <c r="J90" s="178" t="s">
        <v>95</v>
      </c>
      <c r="K90" s="179" t="s">
        <v>102</v>
      </c>
      <c r="L90" s="180"/>
      <c r="M90" s="93" t="s">
        <v>21</v>
      </c>
      <c r="N90" s="94" t="s">
        <v>44</v>
      </c>
      <c r="O90" s="94" t="s">
        <v>103</v>
      </c>
      <c r="P90" s="94" t="s">
        <v>104</v>
      </c>
      <c r="Q90" s="94" t="s">
        <v>105</v>
      </c>
      <c r="R90" s="94" t="s">
        <v>106</v>
      </c>
      <c r="S90" s="94" t="s">
        <v>107</v>
      </c>
      <c r="T90" s="95" t="s">
        <v>108</v>
      </c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</row>
    <row r="91" s="2" customFormat="1" ht="22.8" customHeight="1">
      <c r="A91" s="39"/>
      <c r="B91" s="40"/>
      <c r="C91" s="100" t="s">
        <v>109</v>
      </c>
      <c r="D91" s="41"/>
      <c r="E91" s="41"/>
      <c r="F91" s="41"/>
      <c r="G91" s="41"/>
      <c r="H91" s="41"/>
      <c r="I91" s="41"/>
      <c r="J91" s="181">
        <f>BK91</f>
        <v>0</v>
      </c>
      <c r="K91" s="41"/>
      <c r="L91" s="45"/>
      <c r="M91" s="96"/>
      <c r="N91" s="182"/>
      <c r="O91" s="97"/>
      <c r="P91" s="183">
        <f>P92</f>
        <v>0</v>
      </c>
      <c r="Q91" s="97"/>
      <c r="R91" s="183">
        <f>R92</f>
        <v>0</v>
      </c>
      <c r="S91" s="97"/>
      <c r="T91" s="184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73</v>
      </c>
      <c r="AU91" s="18" t="s">
        <v>96</v>
      </c>
      <c r="BK91" s="185">
        <f>BK92</f>
        <v>0</v>
      </c>
    </row>
    <row r="92" s="13" customFormat="1" ht="25.92" customHeight="1">
      <c r="A92" s="13"/>
      <c r="B92" s="242"/>
      <c r="C92" s="243"/>
      <c r="D92" s="244" t="s">
        <v>73</v>
      </c>
      <c r="E92" s="245" t="s">
        <v>426</v>
      </c>
      <c r="F92" s="245" t="s">
        <v>427</v>
      </c>
      <c r="G92" s="243"/>
      <c r="H92" s="243"/>
      <c r="I92" s="246"/>
      <c r="J92" s="247">
        <f>BK92</f>
        <v>0</v>
      </c>
      <c r="K92" s="243"/>
      <c r="L92" s="248"/>
      <c r="M92" s="249"/>
      <c r="N92" s="250"/>
      <c r="O92" s="250"/>
      <c r="P92" s="251">
        <f>P93</f>
        <v>0</v>
      </c>
      <c r="Q92" s="250"/>
      <c r="R92" s="251">
        <f>R93</f>
        <v>0</v>
      </c>
      <c r="S92" s="250"/>
      <c r="T92" s="252">
        <f>T93</f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253" t="s">
        <v>138</v>
      </c>
      <c r="AT92" s="254" t="s">
        <v>73</v>
      </c>
      <c r="AU92" s="254" t="s">
        <v>74</v>
      </c>
      <c r="AY92" s="253" t="s">
        <v>116</v>
      </c>
      <c r="BK92" s="255">
        <f>BK93</f>
        <v>0</v>
      </c>
    </row>
    <row r="93" s="13" customFormat="1" ht="22.8" customHeight="1">
      <c r="A93" s="13"/>
      <c r="B93" s="242"/>
      <c r="C93" s="243"/>
      <c r="D93" s="244" t="s">
        <v>73</v>
      </c>
      <c r="E93" s="256" t="s">
        <v>87</v>
      </c>
      <c r="F93" s="256" t="s">
        <v>428</v>
      </c>
      <c r="G93" s="243"/>
      <c r="H93" s="243"/>
      <c r="I93" s="246"/>
      <c r="J93" s="257">
        <f>BK93</f>
        <v>0</v>
      </c>
      <c r="K93" s="243"/>
      <c r="L93" s="248"/>
      <c r="M93" s="249"/>
      <c r="N93" s="250"/>
      <c r="O93" s="250"/>
      <c r="P93" s="251">
        <f>P94+P106+P111+P115</f>
        <v>0</v>
      </c>
      <c r="Q93" s="250"/>
      <c r="R93" s="251">
        <f>R94+R106+R111+R115</f>
        <v>0</v>
      </c>
      <c r="S93" s="250"/>
      <c r="T93" s="252">
        <f>T94+T106+T111+T115</f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253" t="s">
        <v>138</v>
      </c>
      <c r="AT93" s="254" t="s">
        <v>73</v>
      </c>
      <c r="AU93" s="254" t="s">
        <v>81</v>
      </c>
      <c r="AY93" s="253" t="s">
        <v>116</v>
      </c>
      <c r="BK93" s="255">
        <f>BK94+BK106+BK111+BK115</f>
        <v>0</v>
      </c>
    </row>
    <row r="94" s="13" customFormat="1" ht="20.88" customHeight="1">
      <c r="A94" s="13"/>
      <c r="B94" s="242"/>
      <c r="C94" s="243"/>
      <c r="D94" s="244" t="s">
        <v>73</v>
      </c>
      <c r="E94" s="256" t="s">
        <v>429</v>
      </c>
      <c r="F94" s="256" t="s">
        <v>430</v>
      </c>
      <c r="G94" s="243"/>
      <c r="H94" s="243"/>
      <c r="I94" s="246"/>
      <c r="J94" s="257">
        <f>BK94</f>
        <v>0</v>
      </c>
      <c r="K94" s="243"/>
      <c r="L94" s="248"/>
      <c r="M94" s="249"/>
      <c r="N94" s="250"/>
      <c r="O94" s="250"/>
      <c r="P94" s="251">
        <f>SUM(P95:P105)</f>
        <v>0</v>
      </c>
      <c r="Q94" s="250"/>
      <c r="R94" s="251">
        <f>SUM(R95:R105)</f>
        <v>0</v>
      </c>
      <c r="S94" s="250"/>
      <c r="T94" s="252">
        <f>SUM(T95:T105)</f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253" t="s">
        <v>138</v>
      </c>
      <c r="AT94" s="254" t="s">
        <v>73</v>
      </c>
      <c r="AU94" s="254" t="s">
        <v>83</v>
      </c>
      <c r="AY94" s="253" t="s">
        <v>116</v>
      </c>
      <c r="BK94" s="255">
        <f>SUM(BK95:BK105)</f>
        <v>0</v>
      </c>
    </row>
    <row r="95" s="2" customFormat="1" ht="16.5" customHeight="1">
      <c r="A95" s="39"/>
      <c r="B95" s="40"/>
      <c r="C95" s="186" t="s">
        <v>81</v>
      </c>
      <c r="D95" s="186" t="s">
        <v>110</v>
      </c>
      <c r="E95" s="187" t="s">
        <v>431</v>
      </c>
      <c r="F95" s="188" t="s">
        <v>432</v>
      </c>
      <c r="G95" s="189" t="s">
        <v>433</v>
      </c>
      <c r="H95" s="190">
        <v>1</v>
      </c>
      <c r="I95" s="191"/>
      <c r="J95" s="192">
        <f>ROUND(I95*H95,2)</f>
        <v>0</v>
      </c>
      <c r="K95" s="188" t="s">
        <v>21</v>
      </c>
      <c r="L95" s="45"/>
      <c r="M95" s="193" t="s">
        <v>21</v>
      </c>
      <c r="N95" s="194" t="s">
        <v>45</v>
      </c>
      <c r="O95" s="85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97" t="s">
        <v>434</v>
      </c>
      <c r="AT95" s="197" t="s">
        <v>110</v>
      </c>
      <c r="AU95" s="197" t="s">
        <v>127</v>
      </c>
      <c r="AY95" s="18" t="s">
        <v>116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8" t="s">
        <v>81</v>
      </c>
      <c r="BK95" s="198">
        <f>ROUND(I95*H95,2)</f>
        <v>0</v>
      </c>
      <c r="BL95" s="18" t="s">
        <v>434</v>
      </c>
      <c r="BM95" s="197" t="s">
        <v>435</v>
      </c>
    </row>
    <row r="96" s="2" customFormat="1">
      <c r="A96" s="39"/>
      <c r="B96" s="40"/>
      <c r="C96" s="41"/>
      <c r="D96" s="199" t="s">
        <v>118</v>
      </c>
      <c r="E96" s="41"/>
      <c r="F96" s="200" t="s">
        <v>432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118</v>
      </c>
      <c r="AU96" s="18" t="s">
        <v>127</v>
      </c>
    </row>
    <row r="97" s="14" customFormat="1">
      <c r="A97" s="14"/>
      <c r="B97" s="258"/>
      <c r="C97" s="259"/>
      <c r="D97" s="199" t="s">
        <v>144</v>
      </c>
      <c r="E97" s="260" t="s">
        <v>21</v>
      </c>
      <c r="F97" s="261" t="s">
        <v>436</v>
      </c>
      <c r="G97" s="259"/>
      <c r="H97" s="260" t="s">
        <v>21</v>
      </c>
      <c r="I97" s="262"/>
      <c r="J97" s="259"/>
      <c r="K97" s="259"/>
      <c r="L97" s="263"/>
      <c r="M97" s="264"/>
      <c r="N97" s="265"/>
      <c r="O97" s="265"/>
      <c r="P97" s="265"/>
      <c r="Q97" s="265"/>
      <c r="R97" s="265"/>
      <c r="S97" s="265"/>
      <c r="T97" s="26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7" t="s">
        <v>144</v>
      </c>
      <c r="AU97" s="267" t="s">
        <v>127</v>
      </c>
      <c r="AV97" s="14" t="s">
        <v>81</v>
      </c>
      <c r="AW97" s="14" t="s">
        <v>36</v>
      </c>
      <c r="AX97" s="14" t="s">
        <v>74</v>
      </c>
      <c r="AY97" s="267" t="s">
        <v>116</v>
      </c>
    </row>
    <row r="98" s="14" customFormat="1">
      <c r="A98" s="14"/>
      <c r="B98" s="258"/>
      <c r="C98" s="259"/>
      <c r="D98" s="199" t="s">
        <v>144</v>
      </c>
      <c r="E98" s="260" t="s">
        <v>21</v>
      </c>
      <c r="F98" s="261" t="s">
        <v>437</v>
      </c>
      <c r="G98" s="259"/>
      <c r="H98" s="260" t="s">
        <v>21</v>
      </c>
      <c r="I98" s="262"/>
      <c r="J98" s="259"/>
      <c r="K98" s="259"/>
      <c r="L98" s="263"/>
      <c r="M98" s="264"/>
      <c r="N98" s="265"/>
      <c r="O98" s="265"/>
      <c r="P98" s="265"/>
      <c r="Q98" s="265"/>
      <c r="R98" s="265"/>
      <c r="S98" s="265"/>
      <c r="T98" s="26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7" t="s">
        <v>144</v>
      </c>
      <c r="AU98" s="267" t="s">
        <v>127</v>
      </c>
      <c r="AV98" s="14" t="s">
        <v>81</v>
      </c>
      <c r="AW98" s="14" t="s">
        <v>36</v>
      </c>
      <c r="AX98" s="14" t="s">
        <v>74</v>
      </c>
      <c r="AY98" s="267" t="s">
        <v>116</v>
      </c>
    </row>
    <row r="99" s="14" customFormat="1">
      <c r="A99" s="14"/>
      <c r="B99" s="258"/>
      <c r="C99" s="259"/>
      <c r="D99" s="199" t="s">
        <v>144</v>
      </c>
      <c r="E99" s="260" t="s">
        <v>21</v>
      </c>
      <c r="F99" s="261" t="s">
        <v>438</v>
      </c>
      <c r="G99" s="259"/>
      <c r="H99" s="260" t="s">
        <v>21</v>
      </c>
      <c r="I99" s="262"/>
      <c r="J99" s="259"/>
      <c r="K99" s="259"/>
      <c r="L99" s="263"/>
      <c r="M99" s="264"/>
      <c r="N99" s="265"/>
      <c r="O99" s="265"/>
      <c r="P99" s="265"/>
      <c r="Q99" s="265"/>
      <c r="R99" s="265"/>
      <c r="S99" s="265"/>
      <c r="T99" s="26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7" t="s">
        <v>144</v>
      </c>
      <c r="AU99" s="267" t="s">
        <v>127</v>
      </c>
      <c r="AV99" s="14" t="s">
        <v>81</v>
      </c>
      <c r="AW99" s="14" t="s">
        <v>36</v>
      </c>
      <c r="AX99" s="14" t="s">
        <v>74</v>
      </c>
      <c r="AY99" s="267" t="s">
        <v>116</v>
      </c>
    </row>
    <row r="100" s="10" customFormat="1">
      <c r="A100" s="10"/>
      <c r="B100" s="206"/>
      <c r="C100" s="207"/>
      <c r="D100" s="199" t="s">
        <v>144</v>
      </c>
      <c r="E100" s="208" t="s">
        <v>21</v>
      </c>
      <c r="F100" s="209" t="s">
        <v>439</v>
      </c>
      <c r="G100" s="207"/>
      <c r="H100" s="210">
        <v>1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6" t="s">
        <v>144</v>
      </c>
      <c r="AU100" s="216" t="s">
        <v>127</v>
      </c>
      <c r="AV100" s="10" t="s">
        <v>83</v>
      </c>
      <c r="AW100" s="10" t="s">
        <v>36</v>
      </c>
      <c r="AX100" s="10" t="s">
        <v>81</v>
      </c>
      <c r="AY100" s="216" t="s">
        <v>116</v>
      </c>
    </row>
    <row r="101" s="2" customFormat="1" ht="16.5" customHeight="1">
      <c r="A101" s="39"/>
      <c r="B101" s="40"/>
      <c r="C101" s="186" t="s">
        <v>83</v>
      </c>
      <c r="D101" s="186" t="s">
        <v>110</v>
      </c>
      <c r="E101" s="187" t="s">
        <v>440</v>
      </c>
      <c r="F101" s="188" t="s">
        <v>441</v>
      </c>
      <c r="G101" s="189" t="s">
        <v>442</v>
      </c>
      <c r="H101" s="190">
        <v>1</v>
      </c>
      <c r="I101" s="191"/>
      <c r="J101" s="192">
        <f>ROUND(I101*H101,2)</f>
        <v>0</v>
      </c>
      <c r="K101" s="188" t="s">
        <v>21</v>
      </c>
      <c r="L101" s="45"/>
      <c r="M101" s="193" t="s">
        <v>21</v>
      </c>
      <c r="N101" s="194" t="s">
        <v>45</v>
      </c>
      <c r="O101" s="85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97" t="s">
        <v>434</v>
      </c>
      <c r="AT101" s="197" t="s">
        <v>110</v>
      </c>
      <c r="AU101" s="197" t="s">
        <v>127</v>
      </c>
      <c r="AY101" s="18" t="s">
        <v>116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8" t="s">
        <v>81</v>
      </c>
      <c r="BK101" s="198">
        <f>ROUND(I101*H101,2)</f>
        <v>0</v>
      </c>
      <c r="BL101" s="18" t="s">
        <v>434</v>
      </c>
      <c r="BM101" s="197" t="s">
        <v>443</v>
      </c>
    </row>
    <row r="102" s="2" customFormat="1">
      <c r="A102" s="39"/>
      <c r="B102" s="40"/>
      <c r="C102" s="41"/>
      <c r="D102" s="199" t="s">
        <v>118</v>
      </c>
      <c r="E102" s="41"/>
      <c r="F102" s="200" t="s">
        <v>441</v>
      </c>
      <c r="G102" s="41"/>
      <c r="H102" s="41"/>
      <c r="I102" s="201"/>
      <c r="J102" s="41"/>
      <c r="K102" s="41"/>
      <c r="L102" s="45"/>
      <c r="M102" s="202"/>
      <c r="N102" s="20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118</v>
      </c>
      <c r="AU102" s="18" t="s">
        <v>127</v>
      </c>
    </row>
    <row r="103" s="2" customFormat="1" ht="16.5" customHeight="1">
      <c r="A103" s="39"/>
      <c r="B103" s="40"/>
      <c r="C103" s="186" t="s">
        <v>127</v>
      </c>
      <c r="D103" s="186" t="s">
        <v>110</v>
      </c>
      <c r="E103" s="187" t="s">
        <v>444</v>
      </c>
      <c r="F103" s="188" t="s">
        <v>445</v>
      </c>
      <c r="G103" s="189" t="s">
        <v>442</v>
      </c>
      <c r="H103" s="190">
        <v>1</v>
      </c>
      <c r="I103" s="191"/>
      <c r="J103" s="192">
        <f>ROUND(I103*H103,2)</f>
        <v>0</v>
      </c>
      <c r="K103" s="188" t="s">
        <v>21</v>
      </c>
      <c r="L103" s="45"/>
      <c r="M103" s="193" t="s">
        <v>21</v>
      </c>
      <c r="N103" s="194" t="s">
        <v>45</v>
      </c>
      <c r="O103" s="85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97" t="s">
        <v>434</v>
      </c>
      <c r="AT103" s="197" t="s">
        <v>110</v>
      </c>
      <c r="AU103" s="197" t="s">
        <v>127</v>
      </c>
      <c r="AY103" s="18" t="s">
        <v>116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8" t="s">
        <v>81</v>
      </c>
      <c r="BK103" s="198">
        <f>ROUND(I103*H103,2)</f>
        <v>0</v>
      </c>
      <c r="BL103" s="18" t="s">
        <v>434</v>
      </c>
      <c r="BM103" s="197" t="s">
        <v>446</v>
      </c>
    </row>
    <row r="104" s="2" customFormat="1">
      <c r="A104" s="39"/>
      <c r="B104" s="40"/>
      <c r="C104" s="41"/>
      <c r="D104" s="199" t="s">
        <v>118</v>
      </c>
      <c r="E104" s="41"/>
      <c r="F104" s="200" t="s">
        <v>445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118</v>
      </c>
      <c r="AU104" s="18" t="s">
        <v>127</v>
      </c>
    </row>
    <row r="105" s="10" customFormat="1">
      <c r="A105" s="10"/>
      <c r="B105" s="206"/>
      <c r="C105" s="207"/>
      <c r="D105" s="199" t="s">
        <v>144</v>
      </c>
      <c r="E105" s="208" t="s">
        <v>21</v>
      </c>
      <c r="F105" s="209" t="s">
        <v>447</v>
      </c>
      <c r="G105" s="207"/>
      <c r="H105" s="210">
        <v>1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6" t="s">
        <v>144</v>
      </c>
      <c r="AU105" s="216" t="s">
        <v>127</v>
      </c>
      <c r="AV105" s="10" t="s">
        <v>83</v>
      </c>
      <c r="AW105" s="10" t="s">
        <v>36</v>
      </c>
      <c r="AX105" s="10" t="s">
        <v>81</v>
      </c>
      <c r="AY105" s="216" t="s">
        <v>116</v>
      </c>
    </row>
    <row r="106" s="13" customFormat="1" ht="20.88" customHeight="1">
      <c r="A106" s="13"/>
      <c r="B106" s="242"/>
      <c r="C106" s="243"/>
      <c r="D106" s="244" t="s">
        <v>73</v>
      </c>
      <c r="E106" s="256" t="s">
        <v>448</v>
      </c>
      <c r="F106" s="256" t="s">
        <v>449</v>
      </c>
      <c r="G106" s="243"/>
      <c r="H106" s="243"/>
      <c r="I106" s="246"/>
      <c r="J106" s="257">
        <f>BK106</f>
        <v>0</v>
      </c>
      <c r="K106" s="243"/>
      <c r="L106" s="248"/>
      <c r="M106" s="249"/>
      <c r="N106" s="250"/>
      <c r="O106" s="250"/>
      <c r="P106" s="251">
        <f>SUM(P107:P110)</f>
        <v>0</v>
      </c>
      <c r="Q106" s="250"/>
      <c r="R106" s="251">
        <f>SUM(R107:R110)</f>
        <v>0</v>
      </c>
      <c r="S106" s="250"/>
      <c r="T106" s="252">
        <f>SUM(T107:T110)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253" t="s">
        <v>138</v>
      </c>
      <c r="AT106" s="254" t="s">
        <v>73</v>
      </c>
      <c r="AU106" s="254" t="s">
        <v>83</v>
      </c>
      <c r="AY106" s="253" t="s">
        <v>116</v>
      </c>
      <c r="BK106" s="255">
        <f>SUM(BK107:BK110)</f>
        <v>0</v>
      </c>
    </row>
    <row r="107" s="2" customFormat="1" ht="16.5" customHeight="1">
      <c r="A107" s="39"/>
      <c r="B107" s="40"/>
      <c r="C107" s="186" t="s">
        <v>115</v>
      </c>
      <c r="D107" s="186" t="s">
        <v>110</v>
      </c>
      <c r="E107" s="187" t="s">
        <v>450</v>
      </c>
      <c r="F107" s="188" t="s">
        <v>451</v>
      </c>
      <c r="G107" s="189" t="s">
        <v>442</v>
      </c>
      <c r="H107" s="190">
        <v>1</v>
      </c>
      <c r="I107" s="191"/>
      <c r="J107" s="192">
        <f>ROUND(I107*H107,2)</f>
        <v>0</v>
      </c>
      <c r="K107" s="188" t="s">
        <v>21</v>
      </c>
      <c r="L107" s="45"/>
      <c r="M107" s="193" t="s">
        <v>21</v>
      </c>
      <c r="N107" s="194" t="s">
        <v>45</v>
      </c>
      <c r="O107" s="85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97" t="s">
        <v>434</v>
      </c>
      <c r="AT107" s="197" t="s">
        <v>110</v>
      </c>
      <c r="AU107" s="197" t="s">
        <v>127</v>
      </c>
      <c r="AY107" s="18" t="s">
        <v>116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8" t="s">
        <v>81</v>
      </c>
      <c r="BK107" s="198">
        <f>ROUND(I107*H107,2)</f>
        <v>0</v>
      </c>
      <c r="BL107" s="18" t="s">
        <v>434</v>
      </c>
      <c r="BM107" s="197" t="s">
        <v>452</v>
      </c>
    </row>
    <row r="108" s="2" customFormat="1">
      <c r="A108" s="39"/>
      <c r="B108" s="40"/>
      <c r="C108" s="41"/>
      <c r="D108" s="199" t="s">
        <v>118</v>
      </c>
      <c r="E108" s="41"/>
      <c r="F108" s="200" t="s">
        <v>451</v>
      </c>
      <c r="G108" s="41"/>
      <c r="H108" s="41"/>
      <c r="I108" s="201"/>
      <c r="J108" s="41"/>
      <c r="K108" s="41"/>
      <c r="L108" s="45"/>
      <c r="M108" s="202"/>
      <c r="N108" s="20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118</v>
      </c>
      <c r="AU108" s="18" t="s">
        <v>127</v>
      </c>
    </row>
    <row r="109" s="2" customFormat="1" ht="16.5" customHeight="1">
      <c r="A109" s="39"/>
      <c r="B109" s="40"/>
      <c r="C109" s="186" t="s">
        <v>138</v>
      </c>
      <c r="D109" s="186" t="s">
        <v>110</v>
      </c>
      <c r="E109" s="187" t="s">
        <v>453</v>
      </c>
      <c r="F109" s="188" t="s">
        <v>454</v>
      </c>
      <c r="G109" s="189" t="s">
        <v>442</v>
      </c>
      <c r="H109" s="190">
        <v>1</v>
      </c>
      <c r="I109" s="191"/>
      <c r="J109" s="192">
        <f>ROUND(I109*H109,2)</f>
        <v>0</v>
      </c>
      <c r="K109" s="188" t="s">
        <v>21</v>
      </c>
      <c r="L109" s="45"/>
      <c r="M109" s="193" t="s">
        <v>21</v>
      </c>
      <c r="N109" s="194" t="s">
        <v>45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434</v>
      </c>
      <c r="AT109" s="197" t="s">
        <v>110</v>
      </c>
      <c r="AU109" s="197" t="s">
        <v>127</v>
      </c>
      <c r="AY109" s="18" t="s">
        <v>116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81</v>
      </c>
      <c r="BK109" s="198">
        <f>ROUND(I109*H109,2)</f>
        <v>0</v>
      </c>
      <c r="BL109" s="18" t="s">
        <v>434</v>
      </c>
      <c r="BM109" s="197" t="s">
        <v>455</v>
      </c>
    </row>
    <row r="110" s="2" customFormat="1">
      <c r="A110" s="39"/>
      <c r="B110" s="40"/>
      <c r="C110" s="41"/>
      <c r="D110" s="199" t="s">
        <v>118</v>
      </c>
      <c r="E110" s="41"/>
      <c r="F110" s="200" t="s">
        <v>454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118</v>
      </c>
      <c r="AU110" s="18" t="s">
        <v>127</v>
      </c>
    </row>
    <row r="111" s="13" customFormat="1" ht="20.88" customHeight="1">
      <c r="A111" s="13"/>
      <c r="B111" s="242"/>
      <c r="C111" s="243"/>
      <c r="D111" s="244" t="s">
        <v>73</v>
      </c>
      <c r="E111" s="256" t="s">
        <v>456</v>
      </c>
      <c r="F111" s="256" t="s">
        <v>457</v>
      </c>
      <c r="G111" s="243"/>
      <c r="H111" s="243"/>
      <c r="I111" s="246"/>
      <c r="J111" s="257">
        <f>BK111</f>
        <v>0</v>
      </c>
      <c r="K111" s="243"/>
      <c r="L111" s="248"/>
      <c r="M111" s="249"/>
      <c r="N111" s="250"/>
      <c r="O111" s="250"/>
      <c r="P111" s="251">
        <f>SUM(P112:P114)</f>
        <v>0</v>
      </c>
      <c r="Q111" s="250"/>
      <c r="R111" s="251">
        <f>SUM(R112:R114)</f>
        <v>0</v>
      </c>
      <c r="S111" s="250"/>
      <c r="T111" s="252">
        <f>SUM(T112:T114)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253" t="s">
        <v>138</v>
      </c>
      <c r="AT111" s="254" t="s">
        <v>73</v>
      </c>
      <c r="AU111" s="254" t="s">
        <v>83</v>
      </c>
      <c r="AY111" s="253" t="s">
        <v>116</v>
      </c>
      <c r="BK111" s="255">
        <f>SUM(BK112:BK114)</f>
        <v>0</v>
      </c>
    </row>
    <row r="112" s="2" customFormat="1" ht="16.5" customHeight="1">
      <c r="A112" s="39"/>
      <c r="B112" s="40"/>
      <c r="C112" s="186" t="s">
        <v>146</v>
      </c>
      <c r="D112" s="186" t="s">
        <v>110</v>
      </c>
      <c r="E112" s="187" t="s">
        <v>458</v>
      </c>
      <c r="F112" s="188" t="s">
        <v>459</v>
      </c>
      <c r="G112" s="189" t="s">
        <v>442</v>
      </c>
      <c r="H112" s="190">
        <v>1</v>
      </c>
      <c r="I112" s="191"/>
      <c r="J112" s="192">
        <f>ROUND(I112*H112,2)</f>
        <v>0</v>
      </c>
      <c r="K112" s="188" t="s">
        <v>21</v>
      </c>
      <c r="L112" s="45"/>
      <c r="M112" s="193" t="s">
        <v>21</v>
      </c>
      <c r="N112" s="194" t="s">
        <v>45</v>
      </c>
      <c r="O112" s="85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97" t="s">
        <v>434</v>
      </c>
      <c r="AT112" s="197" t="s">
        <v>110</v>
      </c>
      <c r="AU112" s="197" t="s">
        <v>127</v>
      </c>
      <c r="AY112" s="18" t="s">
        <v>116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8" t="s">
        <v>81</v>
      </c>
      <c r="BK112" s="198">
        <f>ROUND(I112*H112,2)</f>
        <v>0</v>
      </c>
      <c r="BL112" s="18" t="s">
        <v>434</v>
      </c>
      <c r="BM112" s="197" t="s">
        <v>460</v>
      </c>
    </row>
    <row r="113" s="2" customFormat="1">
      <c r="A113" s="39"/>
      <c r="B113" s="40"/>
      <c r="C113" s="41"/>
      <c r="D113" s="199" t="s">
        <v>118</v>
      </c>
      <c r="E113" s="41"/>
      <c r="F113" s="200" t="s">
        <v>459</v>
      </c>
      <c r="G113" s="41"/>
      <c r="H113" s="41"/>
      <c r="I113" s="201"/>
      <c r="J113" s="41"/>
      <c r="K113" s="41"/>
      <c r="L113" s="45"/>
      <c r="M113" s="202"/>
      <c r="N113" s="20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118</v>
      </c>
      <c r="AU113" s="18" t="s">
        <v>127</v>
      </c>
    </row>
    <row r="114" s="10" customFormat="1">
      <c r="A114" s="10"/>
      <c r="B114" s="206"/>
      <c r="C114" s="207"/>
      <c r="D114" s="199" t="s">
        <v>144</v>
      </c>
      <c r="E114" s="208" t="s">
        <v>21</v>
      </c>
      <c r="F114" s="209" t="s">
        <v>461</v>
      </c>
      <c r="G114" s="207"/>
      <c r="H114" s="210">
        <v>1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6" t="s">
        <v>144</v>
      </c>
      <c r="AU114" s="216" t="s">
        <v>127</v>
      </c>
      <c r="AV114" s="10" t="s">
        <v>83</v>
      </c>
      <c r="AW114" s="10" t="s">
        <v>36</v>
      </c>
      <c r="AX114" s="10" t="s">
        <v>81</v>
      </c>
      <c r="AY114" s="216" t="s">
        <v>116</v>
      </c>
    </row>
    <row r="115" s="13" customFormat="1" ht="20.88" customHeight="1">
      <c r="A115" s="13"/>
      <c r="B115" s="242"/>
      <c r="C115" s="243"/>
      <c r="D115" s="244" t="s">
        <v>73</v>
      </c>
      <c r="E115" s="256" t="s">
        <v>462</v>
      </c>
      <c r="F115" s="256" t="s">
        <v>463</v>
      </c>
      <c r="G115" s="243"/>
      <c r="H115" s="243"/>
      <c r="I115" s="246"/>
      <c r="J115" s="257">
        <f>BK115</f>
        <v>0</v>
      </c>
      <c r="K115" s="243"/>
      <c r="L115" s="248"/>
      <c r="M115" s="249"/>
      <c r="N115" s="250"/>
      <c r="O115" s="250"/>
      <c r="P115" s="251">
        <f>SUM(P116:P118)</f>
        <v>0</v>
      </c>
      <c r="Q115" s="250"/>
      <c r="R115" s="251">
        <f>SUM(R116:R118)</f>
        <v>0</v>
      </c>
      <c r="S115" s="250"/>
      <c r="T115" s="252">
        <f>SUM(T116:T118)</f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253" t="s">
        <v>138</v>
      </c>
      <c r="AT115" s="254" t="s">
        <v>73</v>
      </c>
      <c r="AU115" s="254" t="s">
        <v>83</v>
      </c>
      <c r="AY115" s="253" t="s">
        <v>116</v>
      </c>
      <c r="BK115" s="255">
        <f>SUM(BK116:BK118)</f>
        <v>0</v>
      </c>
    </row>
    <row r="116" s="2" customFormat="1" ht="16.5" customHeight="1">
      <c r="A116" s="39"/>
      <c r="B116" s="40"/>
      <c r="C116" s="186" t="s">
        <v>464</v>
      </c>
      <c r="D116" s="186" t="s">
        <v>110</v>
      </c>
      <c r="E116" s="187" t="s">
        <v>465</v>
      </c>
      <c r="F116" s="188" t="s">
        <v>466</v>
      </c>
      <c r="G116" s="189" t="s">
        <v>433</v>
      </c>
      <c r="H116" s="190">
        <v>1</v>
      </c>
      <c r="I116" s="191"/>
      <c r="J116" s="192">
        <f>ROUND(I116*H116,2)</f>
        <v>0</v>
      </c>
      <c r="K116" s="188" t="s">
        <v>21</v>
      </c>
      <c r="L116" s="45"/>
      <c r="M116" s="193" t="s">
        <v>21</v>
      </c>
      <c r="N116" s="194" t="s">
        <v>45</v>
      </c>
      <c r="O116" s="85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97" t="s">
        <v>434</v>
      </c>
      <c r="AT116" s="197" t="s">
        <v>110</v>
      </c>
      <c r="AU116" s="197" t="s">
        <v>127</v>
      </c>
      <c r="AY116" s="18" t="s">
        <v>116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8" t="s">
        <v>81</v>
      </c>
      <c r="BK116" s="198">
        <f>ROUND(I116*H116,2)</f>
        <v>0</v>
      </c>
      <c r="BL116" s="18" t="s">
        <v>434</v>
      </c>
      <c r="BM116" s="197" t="s">
        <v>467</v>
      </c>
    </row>
    <row r="117" s="2" customFormat="1">
      <c r="A117" s="39"/>
      <c r="B117" s="40"/>
      <c r="C117" s="41"/>
      <c r="D117" s="199" t="s">
        <v>118</v>
      </c>
      <c r="E117" s="41"/>
      <c r="F117" s="200" t="s">
        <v>466</v>
      </c>
      <c r="G117" s="41"/>
      <c r="H117" s="41"/>
      <c r="I117" s="201"/>
      <c r="J117" s="41"/>
      <c r="K117" s="41"/>
      <c r="L117" s="45"/>
      <c r="M117" s="202"/>
      <c r="N117" s="20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118</v>
      </c>
      <c r="AU117" s="18" t="s">
        <v>127</v>
      </c>
    </row>
    <row r="118" s="10" customFormat="1">
      <c r="A118" s="10"/>
      <c r="B118" s="206"/>
      <c r="C118" s="207"/>
      <c r="D118" s="199" t="s">
        <v>144</v>
      </c>
      <c r="E118" s="208" t="s">
        <v>21</v>
      </c>
      <c r="F118" s="209" t="s">
        <v>468</v>
      </c>
      <c r="G118" s="207"/>
      <c r="H118" s="210">
        <v>1</v>
      </c>
      <c r="I118" s="211"/>
      <c r="J118" s="207"/>
      <c r="K118" s="207"/>
      <c r="L118" s="212"/>
      <c r="M118" s="268"/>
      <c r="N118" s="269"/>
      <c r="O118" s="269"/>
      <c r="P118" s="269"/>
      <c r="Q118" s="269"/>
      <c r="R118" s="269"/>
      <c r="S118" s="269"/>
      <c r="T118" s="27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16" t="s">
        <v>144</v>
      </c>
      <c r="AU118" s="216" t="s">
        <v>127</v>
      </c>
      <c r="AV118" s="10" t="s">
        <v>83</v>
      </c>
      <c r="AW118" s="10" t="s">
        <v>36</v>
      </c>
      <c r="AX118" s="10" t="s">
        <v>81</v>
      </c>
      <c r="AY118" s="216" t="s">
        <v>116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yXpZguxQ50Pjq7UKmfNW/+OUH52+5jTbAbE5M76b/URWSWNXYU8YTflFNcP39Xv+RfbElYdGdPFEY4uotwvkHw==" hashValue="9jBTRQzipsKlgzWD2kG4KSr7Sgyu5s75HNy9A+tfvp3ZMJ8Jf0cQiKHMRmutjFKUV4FFTrWk1QiTjoYDyyt76g==" algorithmName="SHA-512" password="CC35"/>
  <autoFilter ref="C90:K11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469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470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471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472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473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474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475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476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477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478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479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80</v>
      </c>
      <c r="F18" s="282" t="s">
        <v>480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481</v>
      </c>
      <c r="F19" s="282" t="s">
        <v>482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483</v>
      </c>
      <c r="F20" s="282" t="s">
        <v>484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485</v>
      </c>
      <c r="F21" s="282" t="s">
        <v>486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487</v>
      </c>
      <c r="F22" s="282" t="s">
        <v>488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85</v>
      </c>
      <c r="F23" s="282" t="s">
        <v>489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490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491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492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493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494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495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496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497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498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98</v>
      </c>
      <c r="F36" s="282"/>
      <c r="G36" s="282" t="s">
        <v>499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500</v>
      </c>
      <c r="F37" s="282"/>
      <c r="G37" s="282" t="s">
        <v>501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55</v>
      </c>
      <c r="F38" s="282"/>
      <c r="G38" s="282" t="s">
        <v>502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56</v>
      </c>
      <c r="F39" s="282"/>
      <c r="G39" s="282" t="s">
        <v>503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99</v>
      </c>
      <c r="F40" s="282"/>
      <c r="G40" s="282" t="s">
        <v>504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100</v>
      </c>
      <c r="F41" s="282"/>
      <c r="G41" s="282" t="s">
        <v>505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506</v>
      </c>
      <c r="F42" s="282"/>
      <c r="G42" s="282" t="s">
        <v>507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508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509</v>
      </c>
      <c r="F44" s="282"/>
      <c r="G44" s="282" t="s">
        <v>510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102</v>
      </c>
      <c r="F45" s="282"/>
      <c r="G45" s="282" t="s">
        <v>511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512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513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514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515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516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517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518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519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520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521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522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523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524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525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526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527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528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529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530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531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532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533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534</v>
      </c>
      <c r="D76" s="300"/>
      <c r="E76" s="300"/>
      <c r="F76" s="300" t="s">
        <v>535</v>
      </c>
      <c r="G76" s="301"/>
      <c r="H76" s="300" t="s">
        <v>56</v>
      </c>
      <c r="I76" s="300" t="s">
        <v>59</v>
      </c>
      <c r="J76" s="300" t="s">
        <v>536</v>
      </c>
      <c r="K76" s="299"/>
    </row>
    <row r="77" s="1" customFormat="1" ht="17.25" customHeight="1">
      <c r="B77" s="297"/>
      <c r="C77" s="302" t="s">
        <v>537</v>
      </c>
      <c r="D77" s="302"/>
      <c r="E77" s="302"/>
      <c r="F77" s="303" t="s">
        <v>538</v>
      </c>
      <c r="G77" s="304"/>
      <c r="H77" s="302"/>
      <c r="I77" s="302"/>
      <c r="J77" s="302" t="s">
        <v>539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55</v>
      </c>
      <c r="D79" s="307"/>
      <c r="E79" s="307"/>
      <c r="F79" s="308" t="s">
        <v>540</v>
      </c>
      <c r="G79" s="309"/>
      <c r="H79" s="285" t="s">
        <v>541</v>
      </c>
      <c r="I79" s="285" t="s">
        <v>542</v>
      </c>
      <c r="J79" s="285">
        <v>20</v>
      </c>
      <c r="K79" s="299"/>
    </row>
    <row r="80" s="1" customFormat="1" ht="15" customHeight="1">
      <c r="B80" s="297"/>
      <c r="C80" s="285" t="s">
        <v>543</v>
      </c>
      <c r="D80" s="285"/>
      <c r="E80" s="285"/>
      <c r="F80" s="308" t="s">
        <v>540</v>
      </c>
      <c r="G80" s="309"/>
      <c r="H80" s="285" t="s">
        <v>544</v>
      </c>
      <c r="I80" s="285" t="s">
        <v>542</v>
      </c>
      <c r="J80" s="285">
        <v>120</v>
      </c>
      <c r="K80" s="299"/>
    </row>
    <row r="81" s="1" customFormat="1" ht="15" customHeight="1">
      <c r="B81" s="310"/>
      <c r="C81" s="285" t="s">
        <v>545</v>
      </c>
      <c r="D81" s="285"/>
      <c r="E81" s="285"/>
      <c r="F81" s="308" t="s">
        <v>546</v>
      </c>
      <c r="G81" s="309"/>
      <c r="H81" s="285" t="s">
        <v>547</v>
      </c>
      <c r="I81" s="285" t="s">
        <v>542</v>
      </c>
      <c r="J81" s="285">
        <v>50</v>
      </c>
      <c r="K81" s="299"/>
    </row>
    <row r="82" s="1" customFormat="1" ht="15" customHeight="1">
      <c r="B82" s="310"/>
      <c r="C82" s="285" t="s">
        <v>548</v>
      </c>
      <c r="D82" s="285"/>
      <c r="E82" s="285"/>
      <c r="F82" s="308" t="s">
        <v>540</v>
      </c>
      <c r="G82" s="309"/>
      <c r="H82" s="285" t="s">
        <v>549</v>
      </c>
      <c r="I82" s="285" t="s">
        <v>550</v>
      </c>
      <c r="J82" s="285"/>
      <c r="K82" s="299"/>
    </row>
    <row r="83" s="1" customFormat="1" ht="15" customHeight="1">
      <c r="B83" s="310"/>
      <c r="C83" s="311" t="s">
        <v>551</v>
      </c>
      <c r="D83" s="311"/>
      <c r="E83" s="311"/>
      <c r="F83" s="312" t="s">
        <v>546</v>
      </c>
      <c r="G83" s="311"/>
      <c r="H83" s="311" t="s">
        <v>552</v>
      </c>
      <c r="I83" s="311" t="s">
        <v>542</v>
      </c>
      <c r="J83" s="311">
        <v>15</v>
      </c>
      <c r="K83" s="299"/>
    </row>
    <row r="84" s="1" customFormat="1" ht="15" customHeight="1">
      <c r="B84" s="310"/>
      <c r="C84" s="311" t="s">
        <v>553</v>
      </c>
      <c r="D84" s="311"/>
      <c r="E84" s="311"/>
      <c r="F84" s="312" t="s">
        <v>546</v>
      </c>
      <c r="G84" s="311"/>
      <c r="H84" s="311" t="s">
        <v>554</v>
      </c>
      <c r="I84" s="311" t="s">
        <v>542</v>
      </c>
      <c r="J84" s="311">
        <v>15</v>
      </c>
      <c r="K84" s="299"/>
    </row>
    <row r="85" s="1" customFormat="1" ht="15" customHeight="1">
      <c r="B85" s="310"/>
      <c r="C85" s="311" t="s">
        <v>555</v>
      </c>
      <c r="D85" s="311"/>
      <c r="E85" s="311"/>
      <c r="F85" s="312" t="s">
        <v>546</v>
      </c>
      <c r="G85" s="311"/>
      <c r="H85" s="311" t="s">
        <v>556</v>
      </c>
      <c r="I85" s="311" t="s">
        <v>542</v>
      </c>
      <c r="J85" s="311">
        <v>20</v>
      </c>
      <c r="K85" s="299"/>
    </row>
    <row r="86" s="1" customFormat="1" ht="15" customHeight="1">
      <c r="B86" s="310"/>
      <c r="C86" s="311" t="s">
        <v>557</v>
      </c>
      <c r="D86" s="311"/>
      <c r="E86" s="311"/>
      <c r="F86" s="312" t="s">
        <v>546</v>
      </c>
      <c r="G86" s="311"/>
      <c r="H86" s="311" t="s">
        <v>558</v>
      </c>
      <c r="I86" s="311" t="s">
        <v>542</v>
      </c>
      <c r="J86" s="311">
        <v>20</v>
      </c>
      <c r="K86" s="299"/>
    </row>
    <row r="87" s="1" customFormat="1" ht="15" customHeight="1">
      <c r="B87" s="310"/>
      <c r="C87" s="285" t="s">
        <v>559</v>
      </c>
      <c r="D87" s="285"/>
      <c r="E87" s="285"/>
      <c r="F87" s="308" t="s">
        <v>546</v>
      </c>
      <c r="G87" s="309"/>
      <c r="H87" s="285" t="s">
        <v>560</v>
      </c>
      <c r="I87" s="285" t="s">
        <v>542</v>
      </c>
      <c r="J87" s="285">
        <v>50</v>
      </c>
      <c r="K87" s="299"/>
    </row>
    <row r="88" s="1" customFormat="1" ht="15" customHeight="1">
      <c r="B88" s="310"/>
      <c r="C88" s="285" t="s">
        <v>561</v>
      </c>
      <c r="D88" s="285"/>
      <c r="E88" s="285"/>
      <c r="F88" s="308" t="s">
        <v>546</v>
      </c>
      <c r="G88" s="309"/>
      <c r="H88" s="285" t="s">
        <v>562</v>
      </c>
      <c r="I88" s="285" t="s">
        <v>542</v>
      </c>
      <c r="J88" s="285">
        <v>20</v>
      </c>
      <c r="K88" s="299"/>
    </row>
    <row r="89" s="1" customFormat="1" ht="15" customHeight="1">
      <c r="B89" s="310"/>
      <c r="C89" s="285" t="s">
        <v>563</v>
      </c>
      <c r="D89" s="285"/>
      <c r="E89" s="285"/>
      <c r="F89" s="308" t="s">
        <v>546</v>
      </c>
      <c r="G89" s="309"/>
      <c r="H89" s="285" t="s">
        <v>564</v>
      </c>
      <c r="I89" s="285" t="s">
        <v>542</v>
      </c>
      <c r="J89" s="285">
        <v>20</v>
      </c>
      <c r="K89" s="299"/>
    </row>
    <row r="90" s="1" customFormat="1" ht="15" customHeight="1">
      <c r="B90" s="310"/>
      <c r="C90" s="285" t="s">
        <v>565</v>
      </c>
      <c r="D90" s="285"/>
      <c r="E90" s="285"/>
      <c r="F90" s="308" t="s">
        <v>546</v>
      </c>
      <c r="G90" s="309"/>
      <c r="H90" s="285" t="s">
        <v>566</v>
      </c>
      <c r="I90" s="285" t="s">
        <v>542</v>
      </c>
      <c r="J90" s="285">
        <v>50</v>
      </c>
      <c r="K90" s="299"/>
    </row>
    <row r="91" s="1" customFormat="1" ht="15" customHeight="1">
      <c r="B91" s="310"/>
      <c r="C91" s="285" t="s">
        <v>567</v>
      </c>
      <c r="D91" s="285"/>
      <c r="E91" s="285"/>
      <c r="F91" s="308" t="s">
        <v>546</v>
      </c>
      <c r="G91" s="309"/>
      <c r="H91" s="285" t="s">
        <v>567</v>
      </c>
      <c r="I91" s="285" t="s">
        <v>542</v>
      </c>
      <c r="J91" s="285">
        <v>50</v>
      </c>
      <c r="K91" s="299"/>
    </row>
    <row r="92" s="1" customFormat="1" ht="15" customHeight="1">
      <c r="B92" s="310"/>
      <c r="C92" s="285" t="s">
        <v>568</v>
      </c>
      <c r="D92" s="285"/>
      <c r="E92" s="285"/>
      <c r="F92" s="308" t="s">
        <v>546</v>
      </c>
      <c r="G92" s="309"/>
      <c r="H92" s="285" t="s">
        <v>569</v>
      </c>
      <c r="I92" s="285" t="s">
        <v>542</v>
      </c>
      <c r="J92" s="285">
        <v>255</v>
      </c>
      <c r="K92" s="299"/>
    </row>
    <row r="93" s="1" customFormat="1" ht="15" customHeight="1">
      <c r="B93" s="310"/>
      <c r="C93" s="285" t="s">
        <v>570</v>
      </c>
      <c r="D93" s="285"/>
      <c r="E93" s="285"/>
      <c r="F93" s="308" t="s">
        <v>540</v>
      </c>
      <c r="G93" s="309"/>
      <c r="H93" s="285" t="s">
        <v>571</v>
      </c>
      <c r="I93" s="285" t="s">
        <v>572</v>
      </c>
      <c r="J93" s="285"/>
      <c r="K93" s="299"/>
    </row>
    <row r="94" s="1" customFormat="1" ht="15" customHeight="1">
      <c r="B94" s="310"/>
      <c r="C94" s="285" t="s">
        <v>573</v>
      </c>
      <c r="D94" s="285"/>
      <c r="E94" s="285"/>
      <c r="F94" s="308" t="s">
        <v>540</v>
      </c>
      <c r="G94" s="309"/>
      <c r="H94" s="285" t="s">
        <v>574</v>
      </c>
      <c r="I94" s="285" t="s">
        <v>575</v>
      </c>
      <c r="J94" s="285"/>
      <c r="K94" s="299"/>
    </row>
    <row r="95" s="1" customFormat="1" ht="15" customHeight="1">
      <c r="B95" s="310"/>
      <c r="C95" s="285" t="s">
        <v>576</v>
      </c>
      <c r="D95" s="285"/>
      <c r="E95" s="285"/>
      <c r="F95" s="308" t="s">
        <v>540</v>
      </c>
      <c r="G95" s="309"/>
      <c r="H95" s="285" t="s">
        <v>576</v>
      </c>
      <c r="I95" s="285" t="s">
        <v>575</v>
      </c>
      <c r="J95" s="285"/>
      <c r="K95" s="299"/>
    </row>
    <row r="96" s="1" customFormat="1" ht="15" customHeight="1">
      <c r="B96" s="310"/>
      <c r="C96" s="285" t="s">
        <v>40</v>
      </c>
      <c r="D96" s="285"/>
      <c r="E96" s="285"/>
      <c r="F96" s="308" t="s">
        <v>540</v>
      </c>
      <c r="G96" s="309"/>
      <c r="H96" s="285" t="s">
        <v>577</v>
      </c>
      <c r="I96" s="285" t="s">
        <v>575</v>
      </c>
      <c r="J96" s="285"/>
      <c r="K96" s="299"/>
    </row>
    <row r="97" s="1" customFormat="1" ht="15" customHeight="1">
      <c r="B97" s="310"/>
      <c r="C97" s="285" t="s">
        <v>50</v>
      </c>
      <c r="D97" s="285"/>
      <c r="E97" s="285"/>
      <c r="F97" s="308" t="s">
        <v>540</v>
      </c>
      <c r="G97" s="309"/>
      <c r="H97" s="285" t="s">
        <v>578</v>
      </c>
      <c r="I97" s="285" t="s">
        <v>575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579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534</v>
      </c>
      <c r="D103" s="300"/>
      <c r="E103" s="300"/>
      <c r="F103" s="300" t="s">
        <v>535</v>
      </c>
      <c r="G103" s="301"/>
      <c r="H103" s="300" t="s">
        <v>56</v>
      </c>
      <c r="I103" s="300" t="s">
        <v>59</v>
      </c>
      <c r="J103" s="300" t="s">
        <v>536</v>
      </c>
      <c r="K103" s="299"/>
    </row>
    <row r="104" s="1" customFormat="1" ht="17.25" customHeight="1">
      <c r="B104" s="297"/>
      <c r="C104" s="302" t="s">
        <v>537</v>
      </c>
      <c r="D104" s="302"/>
      <c r="E104" s="302"/>
      <c r="F104" s="303" t="s">
        <v>538</v>
      </c>
      <c r="G104" s="304"/>
      <c r="H104" s="302"/>
      <c r="I104" s="302"/>
      <c r="J104" s="302" t="s">
        <v>539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55</v>
      </c>
      <c r="D106" s="307"/>
      <c r="E106" s="307"/>
      <c r="F106" s="308" t="s">
        <v>540</v>
      </c>
      <c r="G106" s="285"/>
      <c r="H106" s="285" t="s">
        <v>580</v>
      </c>
      <c r="I106" s="285" t="s">
        <v>542</v>
      </c>
      <c r="J106" s="285">
        <v>20</v>
      </c>
      <c r="K106" s="299"/>
    </row>
    <row r="107" s="1" customFormat="1" ht="15" customHeight="1">
      <c r="B107" s="297"/>
      <c r="C107" s="285" t="s">
        <v>543</v>
      </c>
      <c r="D107" s="285"/>
      <c r="E107" s="285"/>
      <c r="F107" s="308" t="s">
        <v>540</v>
      </c>
      <c r="G107" s="285"/>
      <c r="H107" s="285" t="s">
        <v>580</v>
      </c>
      <c r="I107" s="285" t="s">
        <v>542</v>
      </c>
      <c r="J107" s="285">
        <v>120</v>
      </c>
      <c r="K107" s="299"/>
    </row>
    <row r="108" s="1" customFormat="1" ht="15" customHeight="1">
      <c r="B108" s="310"/>
      <c r="C108" s="285" t="s">
        <v>545</v>
      </c>
      <c r="D108" s="285"/>
      <c r="E108" s="285"/>
      <c r="F108" s="308" t="s">
        <v>546</v>
      </c>
      <c r="G108" s="285"/>
      <c r="H108" s="285" t="s">
        <v>580</v>
      </c>
      <c r="I108" s="285" t="s">
        <v>542</v>
      </c>
      <c r="J108" s="285">
        <v>50</v>
      </c>
      <c r="K108" s="299"/>
    </row>
    <row r="109" s="1" customFormat="1" ht="15" customHeight="1">
      <c r="B109" s="310"/>
      <c r="C109" s="285" t="s">
        <v>548</v>
      </c>
      <c r="D109" s="285"/>
      <c r="E109" s="285"/>
      <c r="F109" s="308" t="s">
        <v>540</v>
      </c>
      <c r="G109" s="285"/>
      <c r="H109" s="285" t="s">
        <v>580</v>
      </c>
      <c r="I109" s="285" t="s">
        <v>550</v>
      </c>
      <c r="J109" s="285"/>
      <c r="K109" s="299"/>
    </row>
    <row r="110" s="1" customFormat="1" ht="15" customHeight="1">
      <c r="B110" s="310"/>
      <c r="C110" s="285" t="s">
        <v>559</v>
      </c>
      <c r="D110" s="285"/>
      <c r="E110" s="285"/>
      <c r="F110" s="308" t="s">
        <v>546</v>
      </c>
      <c r="G110" s="285"/>
      <c r="H110" s="285" t="s">
        <v>580</v>
      </c>
      <c r="I110" s="285" t="s">
        <v>542</v>
      </c>
      <c r="J110" s="285">
        <v>50</v>
      </c>
      <c r="K110" s="299"/>
    </row>
    <row r="111" s="1" customFormat="1" ht="15" customHeight="1">
      <c r="B111" s="310"/>
      <c r="C111" s="285" t="s">
        <v>567</v>
      </c>
      <c r="D111" s="285"/>
      <c r="E111" s="285"/>
      <c r="F111" s="308" t="s">
        <v>546</v>
      </c>
      <c r="G111" s="285"/>
      <c r="H111" s="285" t="s">
        <v>580</v>
      </c>
      <c r="I111" s="285" t="s">
        <v>542</v>
      </c>
      <c r="J111" s="285">
        <v>50</v>
      </c>
      <c r="K111" s="299"/>
    </row>
    <row r="112" s="1" customFormat="1" ht="15" customHeight="1">
      <c r="B112" s="310"/>
      <c r="C112" s="285" t="s">
        <v>565</v>
      </c>
      <c r="D112" s="285"/>
      <c r="E112" s="285"/>
      <c r="F112" s="308" t="s">
        <v>546</v>
      </c>
      <c r="G112" s="285"/>
      <c r="H112" s="285" t="s">
        <v>580</v>
      </c>
      <c r="I112" s="285" t="s">
        <v>542</v>
      </c>
      <c r="J112" s="285">
        <v>50</v>
      </c>
      <c r="K112" s="299"/>
    </row>
    <row r="113" s="1" customFormat="1" ht="15" customHeight="1">
      <c r="B113" s="310"/>
      <c r="C113" s="285" t="s">
        <v>55</v>
      </c>
      <c r="D113" s="285"/>
      <c r="E113" s="285"/>
      <c r="F113" s="308" t="s">
        <v>540</v>
      </c>
      <c r="G113" s="285"/>
      <c r="H113" s="285" t="s">
        <v>581</v>
      </c>
      <c r="I113" s="285" t="s">
        <v>542</v>
      </c>
      <c r="J113" s="285">
        <v>20</v>
      </c>
      <c r="K113" s="299"/>
    </row>
    <row r="114" s="1" customFormat="1" ht="15" customHeight="1">
      <c r="B114" s="310"/>
      <c r="C114" s="285" t="s">
        <v>582</v>
      </c>
      <c r="D114" s="285"/>
      <c r="E114" s="285"/>
      <c r="F114" s="308" t="s">
        <v>540</v>
      </c>
      <c r="G114" s="285"/>
      <c r="H114" s="285" t="s">
        <v>583</v>
      </c>
      <c r="I114" s="285" t="s">
        <v>542</v>
      </c>
      <c r="J114" s="285">
        <v>120</v>
      </c>
      <c r="K114" s="299"/>
    </row>
    <row r="115" s="1" customFormat="1" ht="15" customHeight="1">
      <c r="B115" s="310"/>
      <c r="C115" s="285" t="s">
        <v>40</v>
      </c>
      <c r="D115" s="285"/>
      <c r="E115" s="285"/>
      <c r="F115" s="308" t="s">
        <v>540</v>
      </c>
      <c r="G115" s="285"/>
      <c r="H115" s="285" t="s">
        <v>584</v>
      </c>
      <c r="I115" s="285" t="s">
        <v>575</v>
      </c>
      <c r="J115" s="285"/>
      <c r="K115" s="299"/>
    </row>
    <row r="116" s="1" customFormat="1" ht="15" customHeight="1">
      <c r="B116" s="310"/>
      <c r="C116" s="285" t="s">
        <v>50</v>
      </c>
      <c r="D116" s="285"/>
      <c r="E116" s="285"/>
      <c r="F116" s="308" t="s">
        <v>540</v>
      </c>
      <c r="G116" s="285"/>
      <c r="H116" s="285" t="s">
        <v>585</v>
      </c>
      <c r="I116" s="285" t="s">
        <v>575</v>
      </c>
      <c r="J116" s="285"/>
      <c r="K116" s="299"/>
    </row>
    <row r="117" s="1" customFormat="1" ht="15" customHeight="1">
      <c r="B117" s="310"/>
      <c r="C117" s="285" t="s">
        <v>59</v>
      </c>
      <c r="D117" s="285"/>
      <c r="E117" s="285"/>
      <c r="F117" s="308" t="s">
        <v>540</v>
      </c>
      <c r="G117" s="285"/>
      <c r="H117" s="285" t="s">
        <v>586</v>
      </c>
      <c r="I117" s="285" t="s">
        <v>587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588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534</v>
      </c>
      <c r="D123" s="300"/>
      <c r="E123" s="300"/>
      <c r="F123" s="300" t="s">
        <v>535</v>
      </c>
      <c r="G123" s="301"/>
      <c r="H123" s="300" t="s">
        <v>56</v>
      </c>
      <c r="I123" s="300" t="s">
        <v>59</v>
      </c>
      <c r="J123" s="300" t="s">
        <v>536</v>
      </c>
      <c r="K123" s="329"/>
    </row>
    <row r="124" s="1" customFormat="1" ht="17.25" customHeight="1">
      <c r="B124" s="328"/>
      <c r="C124" s="302" t="s">
        <v>537</v>
      </c>
      <c r="D124" s="302"/>
      <c r="E124" s="302"/>
      <c r="F124" s="303" t="s">
        <v>538</v>
      </c>
      <c r="G124" s="304"/>
      <c r="H124" s="302"/>
      <c r="I124" s="302"/>
      <c r="J124" s="302" t="s">
        <v>539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543</v>
      </c>
      <c r="D126" s="307"/>
      <c r="E126" s="307"/>
      <c r="F126" s="308" t="s">
        <v>540</v>
      </c>
      <c r="G126" s="285"/>
      <c r="H126" s="285" t="s">
        <v>580</v>
      </c>
      <c r="I126" s="285" t="s">
        <v>542</v>
      </c>
      <c r="J126" s="285">
        <v>120</v>
      </c>
      <c r="K126" s="333"/>
    </row>
    <row r="127" s="1" customFormat="1" ht="15" customHeight="1">
      <c r="B127" s="330"/>
      <c r="C127" s="285" t="s">
        <v>589</v>
      </c>
      <c r="D127" s="285"/>
      <c r="E127" s="285"/>
      <c r="F127" s="308" t="s">
        <v>540</v>
      </c>
      <c r="G127" s="285"/>
      <c r="H127" s="285" t="s">
        <v>590</v>
      </c>
      <c r="I127" s="285" t="s">
        <v>542</v>
      </c>
      <c r="J127" s="285" t="s">
        <v>591</v>
      </c>
      <c r="K127" s="333"/>
    </row>
    <row r="128" s="1" customFormat="1" ht="15" customHeight="1">
      <c r="B128" s="330"/>
      <c r="C128" s="285" t="s">
        <v>85</v>
      </c>
      <c r="D128" s="285"/>
      <c r="E128" s="285"/>
      <c r="F128" s="308" t="s">
        <v>540</v>
      </c>
      <c r="G128" s="285"/>
      <c r="H128" s="285" t="s">
        <v>592</v>
      </c>
      <c r="I128" s="285" t="s">
        <v>542</v>
      </c>
      <c r="J128" s="285" t="s">
        <v>591</v>
      </c>
      <c r="K128" s="333"/>
    </row>
    <row r="129" s="1" customFormat="1" ht="15" customHeight="1">
      <c r="B129" s="330"/>
      <c r="C129" s="285" t="s">
        <v>551</v>
      </c>
      <c r="D129" s="285"/>
      <c r="E129" s="285"/>
      <c r="F129" s="308" t="s">
        <v>546</v>
      </c>
      <c r="G129" s="285"/>
      <c r="H129" s="285" t="s">
        <v>552</v>
      </c>
      <c r="I129" s="285" t="s">
        <v>542</v>
      </c>
      <c r="J129" s="285">
        <v>15</v>
      </c>
      <c r="K129" s="333"/>
    </row>
    <row r="130" s="1" customFormat="1" ht="15" customHeight="1">
      <c r="B130" s="330"/>
      <c r="C130" s="311" t="s">
        <v>553</v>
      </c>
      <c r="D130" s="311"/>
      <c r="E130" s="311"/>
      <c r="F130" s="312" t="s">
        <v>546</v>
      </c>
      <c r="G130" s="311"/>
      <c r="H130" s="311" t="s">
        <v>554</v>
      </c>
      <c r="I130" s="311" t="s">
        <v>542</v>
      </c>
      <c r="J130" s="311">
        <v>15</v>
      </c>
      <c r="K130" s="333"/>
    </row>
    <row r="131" s="1" customFormat="1" ht="15" customHeight="1">
      <c r="B131" s="330"/>
      <c r="C131" s="311" t="s">
        <v>555</v>
      </c>
      <c r="D131" s="311"/>
      <c r="E131" s="311"/>
      <c r="F131" s="312" t="s">
        <v>546</v>
      </c>
      <c r="G131" s="311"/>
      <c r="H131" s="311" t="s">
        <v>556</v>
      </c>
      <c r="I131" s="311" t="s">
        <v>542</v>
      </c>
      <c r="J131" s="311">
        <v>20</v>
      </c>
      <c r="K131" s="333"/>
    </row>
    <row r="132" s="1" customFormat="1" ht="15" customHeight="1">
      <c r="B132" s="330"/>
      <c r="C132" s="311" t="s">
        <v>557</v>
      </c>
      <c r="D132" s="311"/>
      <c r="E132" s="311"/>
      <c r="F132" s="312" t="s">
        <v>546</v>
      </c>
      <c r="G132" s="311"/>
      <c r="H132" s="311" t="s">
        <v>558</v>
      </c>
      <c r="I132" s="311" t="s">
        <v>542</v>
      </c>
      <c r="J132" s="311">
        <v>20</v>
      </c>
      <c r="K132" s="333"/>
    </row>
    <row r="133" s="1" customFormat="1" ht="15" customHeight="1">
      <c r="B133" s="330"/>
      <c r="C133" s="285" t="s">
        <v>545</v>
      </c>
      <c r="D133" s="285"/>
      <c r="E133" s="285"/>
      <c r="F133" s="308" t="s">
        <v>546</v>
      </c>
      <c r="G133" s="285"/>
      <c r="H133" s="285" t="s">
        <v>580</v>
      </c>
      <c r="I133" s="285" t="s">
        <v>542</v>
      </c>
      <c r="J133" s="285">
        <v>50</v>
      </c>
      <c r="K133" s="333"/>
    </row>
    <row r="134" s="1" customFormat="1" ht="15" customHeight="1">
      <c r="B134" s="330"/>
      <c r="C134" s="285" t="s">
        <v>559</v>
      </c>
      <c r="D134" s="285"/>
      <c r="E134" s="285"/>
      <c r="F134" s="308" t="s">
        <v>546</v>
      </c>
      <c r="G134" s="285"/>
      <c r="H134" s="285" t="s">
        <v>580</v>
      </c>
      <c r="I134" s="285" t="s">
        <v>542</v>
      </c>
      <c r="J134" s="285">
        <v>50</v>
      </c>
      <c r="K134" s="333"/>
    </row>
    <row r="135" s="1" customFormat="1" ht="15" customHeight="1">
      <c r="B135" s="330"/>
      <c r="C135" s="285" t="s">
        <v>565</v>
      </c>
      <c r="D135" s="285"/>
      <c r="E135" s="285"/>
      <c r="F135" s="308" t="s">
        <v>546</v>
      </c>
      <c r="G135" s="285"/>
      <c r="H135" s="285" t="s">
        <v>580</v>
      </c>
      <c r="I135" s="285" t="s">
        <v>542</v>
      </c>
      <c r="J135" s="285">
        <v>50</v>
      </c>
      <c r="K135" s="333"/>
    </row>
    <row r="136" s="1" customFormat="1" ht="15" customHeight="1">
      <c r="B136" s="330"/>
      <c r="C136" s="285" t="s">
        <v>567</v>
      </c>
      <c r="D136" s="285"/>
      <c r="E136" s="285"/>
      <c r="F136" s="308" t="s">
        <v>546</v>
      </c>
      <c r="G136" s="285"/>
      <c r="H136" s="285" t="s">
        <v>580</v>
      </c>
      <c r="I136" s="285" t="s">
        <v>542</v>
      </c>
      <c r="J136" s="285">
        <v>50</v>
      </c>
      <c r="K136" s="333"/>
    </row>
    <row r="137" s="1" customFormat="1" ht="15" customHeight="1">
      <c r="B137" s="330"/>
      <c r="C137" s="285" t="s">
        <v>568</v>
      </c>
      <c r="D137" s="285"/>
      <c r="E137" s="285"/>
      <c r="F137" s="308" t="s">
        <v>546</v>
      </c>
      <c r="G137" s="285"/>
      <c r="H137" s="285" t="s">
        <v>593</v>
      </c>
      <c r="I137" s="285" t="s">
        <v>542</v>
      </c>
      <c r="J137" s="285">
        <v>255</v>
      </c>
      <c r="K137" s="333"/>
    </row>
    <row r="138" s="1" customFormat="1" ht="15" customHeight="1">
      <c r="B138" s="330"/>
      <c r="C138" s="285" t="s">
        <v>570</v>
      </c>
      <c r="D138" s="285"/>
      <c r="E138" s="285"/>
      <c r="F138" s="308" t="s">
        <v>540</v>
      </c>
      <c r="G138" s="285"/>
      <c r="H138" s="285" t="s">
        <v>594</v>
      </c>
      <c r="I138" s="285" t="s">
        <v>572</v>
      </c>
      <c r="J138" s="285"/>
      <c r="K138" s="333"/>
    </row>
    <row r="139" s="1" customFormat="1" ht="15" customHeight="1">
      <c r="B139" s="330"/>
      <c r="C139" s="285" t="s">
        <v>573</v>
      </c>
      <c r="D139" s="285"/>
      <c r="E139" s="285"/>
      <c r="F139" s="308" t="s">
        <v>540</v>
      </c>
      <c r="G139" s="285"/>
      <c r="H139" s="285" t="s">
        <v>595</v>
      </c>
      <c r="I139" s="285" t="s">
        <v>575</v>
      </c>
      <c r="J139" s="285"/>
      <c r="K139" s="333"/>
    </row>
    <row r="140" s="1" customFormat="1" ht="15" customHeight="1">
      <c r="B140" s="330"/>
      <c r="C140" s="285" t="s">
        <v>576</v>
      </c>
      <c r="D140" s="285"/>
      <c r="E140" s="285"/>
      <c r="F140" s="308" t="s">
        <v>540</v>
      </c>
      <c r="G140" s="285"/>
      <c r="H140" s="285" t="s">
        <v>576</v>
      </c>
      <c r="I140" s="285" t="s">
        <v>575</v>
      </c>
      <c r="J140" s="285"/>
      <c r="K140" s="333"/>
    </row>
    <row r="141" s="1" customFormat="1" ht="15" customHeight="1">
      <c r="B141" s="330"/>
      <c r="C141" s="285" t="s">
        <v>40</v>
      </c>
      <c r="D141" s="285"/>
      <c r="E141" s="285"/>
      <c r="F141" s="308" t="s">
        <v>540</v>
      </c>
      <c r="G141" s="285"/>
      <c r="H141" s="285" t="s">
        <v>596</v>
      </c>
      <c r="I141" s="285" t="s">
        <v>575</v>
      </c>
      <c r="J141" s="285"/>
      <c r="K141" s="333"/>
    </row>
    <row r="142" s="1" customFormat="1" ht="15" customHeight="1">
      <c r="B142" s="330"/>
      <c r="C142" s="285" t="s">
        <v>597</v>
      </c>
      <c r="D142" s="285"/>
      <c r="E142" s="285"/>
      <c r="F142" s="308" t="s">
        <v>540</v>
      </c>
      <c r="G142" s="285"/>
      <c r="H142" s="285" t="s">
        <v>598</v>
      </c>
      <c r="I142" s="285" t="s">
        <v>575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599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534</v>
      </c>
      <c r="D148" s="300"/>
      <c r="E148" s="300"/>
      <c r="F148" s="300" t="s">
        <v>535</v>
      </c>
      <c r="G148" s="301"/>
      <c r="H148" s="300" t="s">
        <v>56</v>
      </c>
      <c r="I148" s="300" t="s">
        <v>59</v>
      </c>
      <c r="J148" s="300" t="s">
        <v>536</v>
      </c>
      <c r="K148" s="299"/>
    </row>
    <row r="149" s="1" customFormat="1" ht="17.25" customHeight="1">
      <c r="B149" s="297"/>
      <c r="C149" s="302" t="s">
        <v>537</v>
      </c>
      <c r="D149" s="302"/>
      <c r="E149" s="302"/>
      <c r="F149" s="303" t="s">
        <v>538</v>
      </c>
      <c r="G149" s="304"/>
      <c r="H149" s="302"/>
      <c r="I149" s="302"/>
      <c r="J149" s="302" t="s">
        <v>539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543</v>
      </c>
      <c r="D151" s="285"/>
      <c r="E151" s="285"/>
      <c r="F151" s="338" t="s">
        <v>540</v>
      </c>
      <c r="G151" s="285"/>
      <c r="H151" s="337" t="s">
        <v>580</v>
      </c>
      <c r="I151" s="337" t="s">
        <v>542</v>
      </c>
      <c r="J151" s="337">
        <v>120</v>
      </c>
      <c r="K151" s="333"/>
    </row>
    <row r="152" s="1" customFormat="1" ht="15" customHeight="1">
      <c r="B152" s="310"/>
      <c r="C152" s="337" t="s">
        <v>589</v>
      </c>
      <c r="D152" s="285"/>
      <c r="E152" s="285"/>
      <c r="F152" s="338" t="s">
        <v>540</v>
      </c>
      <c r="G152" s="285"/>
      <c r="H152" s="337" t="s">
        <v>600</v>
      </c>
      <c r="I152" s="337" t="s">
        <v>542</v>
      </c>
      <c r="J152" s="337" t="s">
        <v>591</v>
      </c>
      <c r="K152" s="333"/>
    </row>
    <row r="153" s="1" customFormat="1" ht="15" customHeight="1">
      <c r="B153" s="310"/>
      <c r="C153" s="337" t="s">
        <v>85</v>
      </c>
      <c r="D153" s="285"/>
      <c r="E153" s="285"/>
      <c r="F153" s="338" t="s">
        <v>540</v>
      </c>
      <c r="G153" s="285"/>
      <c r="H153" s="337" t="s">
        <v>601</v>
      </c>
      <c r="I153" s="337" t="s">
        <v>542</v>
      </c>
      <c r="J153" s="337" t="s">
        <v>591</v>
      </c>
      <c r="K153" s="333"/>
    </row>
    <row r="154" s="1" customFormat="1" ht="15" customHeight="1">
      <c r="B154" s="310"/>
      <c r="C154" s="337" t="s">
        <v>545</v>
      </c>
      <c r="D154" s="285"/>
      <c r="E154" s="285"/>
      <c r="F154" s="338" t="s">
        <v>546</v>
      </c>
      <c r="G154" s="285"/>
      <c r="H154" s="337" t="s">
        <v>580</v>
      </c>
      <c r="I154" s="337" t="s">
        <v>542</v>
      </c>
      <c r="J154" s="337">
        <v>50</v>
      </c>
      <c r="K154" s="333"/>
    </row>
    <row r="155" s="1" customFormat="1" ht="15" customHeight="1">
      <c r="B155" s="310"/>
      <c r="C155" s="337" t="s">
        <v>548</v>
      </c>
      <c r="D155" s="285"/>
      <c r="E155" s="285"/>
      <c r="F155" s="338" t="s">
        <v>540</v>
      </c>
      <c r="G155" s="285"/>
      <c r="H155" s="337" t="s">
        <v>580</v>
      </c>
      <c r="I155" s="337" t="s">
        <v>550</v>
      </c>
      <c r="J155" s="337"/>
      <c r="K155" s="333"/>
    </row>
    <row r="156" s="1" customFormat="1" ht="15" customHeight="1">
      <c r="B156" s="310"/>
      <c r="C156" s="337" t="s">
        <v>559</v>
      </c>
      <c r="D156" s="285"/>
      <c r="E156" s="285"/>
      <c r="F156" s="338" t="s">
        <v>546</v>
      </c>
      <c r="G156" s="285"/>
      <c r="H156" s="337" t="s">
        <v>580</v>
      </c>
      <c r="I156" s="337" t="s">
        <v>542</v>
      </c>
      <c r="J156" s="337">
        <v>50</v>
      </c>
      <c r="K156" s="333"/>
    </row>
    <row r="157" s="1" customFormat="1" ht="15" customHeight="1">
      <c r="B157" s="310"/>
      <c r="C157" s="337" t="s">
        <v>567</v>
      </c>
      <c r="D157" s="285"/>
      <c r="E157" s="285"/>
      <c r="F157" s="338" t="s">
        <v>546</v>
      </c>
      <c r="G157" s="285"/>
      <c r="H157" s="337" t="s">
        <v>580</v>
      </c>
      <c r="I157" s="337" t="s">
        <v>542</v>
      </c>
      <c r="J157" s="337">
        <v>50</v>
      </c>
      <c r="K157" s="333"/>
    </row>
    <row r="158" s="1" customFormat="1" ht="15" customHeight="1">
      <c r="B158" s="310"/>
      <c r="C158" s="337" t="s">
        <v>565</v>
      </c>
      <c r="D158" s="285"/>
      <c r="E158" s="285"/>
      <c r="F158" s="338" t="s">
        <v>546</v>
      </c>
      <c r="G158" s="285"/>
      <c r="H158" s="337" t="s">
        <v>580</v>
      </c>
      <c r="I158" s="337" t="s">
        <v>542</v>
      </c>
      <c r="J158" s="337">
        <v>50</v>
      </c>
      <c r="K158" s="333"/>
    </row>
    <row r="159" s="1" customFormat="1" ht="15" customHeight="1">
      <c r="B159" s="310"/>
      <c r="C159" s="337" t="s">
        <v>94</v>
      </c>
      <c r="D159" s="285"/>
      <c r="E159" s="285"/>
      <c r="F159" s="338" t="s">
        <v>540</v>
      </c>
      <c r="G159" s="285"/>
      <c r="H159" s="337" t="s">
        <v>602</v>
      </c>
      <c r="I159" s="337" t="s">
        <v>542</v>
      </c>
      <c r="J159" s="337" t="s">
        <v>603</v>
      </c>
      <c r="K159" s="333"/>
    </row>
    <row r="160" s="1" customFormat="1" ht="15" customHeight="1">
      <c r="B160" s="310"/>
      <c r="C160" s="337" t="s">
        <v>604</v>
      </c>
      <c r="D160" s="285"/>
      <c r="E160" s="285"/>
      <c r="F160" s="338" t="s">
        <v>540</v>
      </c>
      <c r="G160" s="285"/>
      <c r="H160" s="337" t="s">
        <v>605</v>
      </c>
      <c r="I160" s="337" t="s">
        <v>575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606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534</v>
      </c>
      <c r="D166" s="300"/>
      <c r="E166" s="300"/>
      <c r="F166" s="300" t="s">
        <v>535</v>
      </c>
      <c r="G166" s="342"/>
      <c r="H166" s="343" t="s">
        <v>56</v>
      </c>
      <c r="I166" s="343" t="s">
        <v>59</v>
      </c>
      <c r="J166" s="300" t="s">
        <v>536</v>
      </c>
      <c r="K166" s="277"/>
    </row>
    <row r="167" s="1" customFormat="1" ht="17.25" customHeight="1">
      <c r="B167" s="278"/>
      <c r="C167" s="302" t="s">
        <v>537</v>
      </c>
      <c r="D167" s="302"/>
      <c r="E167" s="302"/>
      <c r="F167" s="303" t="s">
        <v>538</v>
      </c>
      <c r="G167" s="344"/>
      <c r="H167" s="345"/>
      <c r="I167" s="345"/>
      <c r="J167" s="302" t="s">
        <v>539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543</v>
      </c>
      <c r="D169" s="285"/>
      <c r="E169" s="285"/>
      <c r="F169" s="308" t="s">
        <v>540</v>
      </c>
      <c r="G169" s="285"/>
      <c r="H169" s="285" t="s">
        <v>580</v>
      </c>
      <c r="I169" s="285" t="s">
        <v>542</v>
      </c>
      <c r="J169" s="285">
        <v>120</v>
      </c>
      <c r="K169" s="333"/>
    </row>
    <row r="170" s="1" customFormat="1" ht="15" customHeight="1">
      <c r="B170" s="310"/>
      <c r="C170" s="285" t="s">
        <v>589</v>
      </c>
      <c r="D170" s="285"/>
      <c r="E170" s="285"/>
      <c r="F170" s="308" t="s">
        <v>540</v>
      </c>
      <c r="G170" s="285"/>
      <c r="H170" s="285" t="s">
        <v>590</v>
      </c>
      <c r="I170" s="285" t="s">
        <v>542</v>
      </c>
      <c r="J170" s="285" t="s">
        <v>591</v>
      </c>
      <c r="K170" s="333"/>
    </row>
    <row r="171" s="1" customFormat="1" ht="15" customHeight="1">
      <c r="B171" s="310"/>
      <c r="C171" s="285" t="s">
        <v>85</v>
      </c>
      <c r="D171" s="285"/>
      <c r="E171" s="285"/>
      <c r="F171" s="308" t="s">
        <v>540</v>
      </c>
      <c r="G171" s="285"/>
      <c r="H171" s="285" t="s">
        <v>607</v>
      </c>
      <c r="I171" s="285" t="s">
        <v>542</v>
      </c>
      <c r="J171" s="285" t="s">
        <v>591</v>
      </c>
      <c r="K171" s="333"/>
    </row>
    <row r="172" s="1" customFormat="1" ht="15" customHeight="1">
      <c r="B172" s="310"/>
      <c r="C172" s="285" t="s">
        <v>545</v>
      </c>
      <c r="D172" s="285"/>
      <c r="E172" s="285"/>
      <c r="F172" s="308" t="s">
        <v>546</v>
      </c>
      <c r="G172" s="285"/>
      <c r="H172" s="285" t="s">
        <v>607</v>
      </c>
      <c r="I172" s="285" t="s">
        <v>542</v>
      </c>
      <c r="J172" s="285">
        <v>50</v>
      </c>
      <c r="K172" s="333"/>
    </row>
    <row r="173" s="1" customFormat="1" ht="15" customHeight="1">
      <c r="B173" s="310"/>
      <c r="C173" s="285" t="s">
        <v>548</v>
      </c>
      <c r="D173" s="285"/>
      <c r="E173" s="285"/>
      <c r="F173" s="308" t="s">
        <v>540</v>
      </c>
      <c r="G173" s="285"/>
      <c r="H173" s="285" t="s">
        <v>607</v>
      </c>
      <c r="I173" s="285" t="s">
        <v>550</v>
      </c>
      <c r="J173" s="285"/>
      <c r="K173" s="333"/>
    </row>
    <row r="174" s="1" customFormat="1" ht="15" customHeight="1">
      <c r="B174" s="310"/>
      <c r="C174" s="285" t="s">
        <v>559</v>
      </c>
      <c r="D174" s="285"/>
      <c r="E174" s="285"/>
      <c r="F174" s="308" t="s">
        <v>546</v>
      </c>
      <c r="G174" s="285"/>
      <c r="H174" s="285" t="s">
        <v>607</v>
      </c>
      <c r="I174" s="285" t="s">
        <v>542</v>
      </c>
      <c r="J174" s="285">
        <v>50</v>
      </c>
      <c r="K174" s="333"/>
    </row>
    <row r="175" s="1" customFormat="1" ht="15" customHeight="1">
      <c r="B175" s="310"/>
      <c r="C175" s="285" t="s">
        <v>567</v>
      </c>
      <c r="D175" s="285"/>
      <c r="E175" s="285"/>
      <c r="F175" s="308" t="s">
        <v>546</v>
      </c>
      <c r="G175" s="285"/>
      <c r="H175" s="285" t="s">
        <v>607</v>
      </c>
      <c r="I175" s="285" t="s">
        <v>542</v>
      </c>
      <c r="J175" s="285">
        <v>50</v>
      </c>
      <c r="K175" s="333"/>
    </row>
    <row r="176" s="1" customFormat="1" ht="15" customHeight="1">
      <c r="B176" s="310"/>
      <c r="C176" s="285" t="s">
        <v>565</v>
      </c>
      <c r="D176" s="285"/>
      <c r="E176" s="285"/>
      <c r="F176" s="308" t="s">
        <v>546</v>
      </c>
      <c r="G176" s="285"/>
      <c r="H176" s="285" t="s">
        <v>607</v>
      </c>
      <c r="I176" s="285" t="s">
        <v>542</v>
      </c>
      <c r="J176" s="285">
        <v>50</v>
      </c>
      <c r="K176" s="333"/>
    </row>
    <row r="177" s="1" customFormat="1" ht="15" customHeight="1">
      <c r="B177" s="310"/>
      <c r="C177" s="285" t="s">
        <v>98</v>
      </c>
      <c r="D177" s="285"/>
      <c r="E177" s="285"/>
      <c r="F177" s="308" t="s">
        <v>540</v>
      </c>
      <c r="G177" s="285"/>
      <c r="H177" s="285" t="s">
        <v>608</v>
      </c>
      <c r="I177" s="285" t="s">
        <v>609</v>
      </c>
      <c r="J177" s="285"/>
      <c r="K177" s="333"/>
    </row>
    <row r="178" s="1" customFormat="1" ht="15" customHeight="1">
      <c r="B178" s="310"/>
      <c r="C178" s="285" t="s">
        <v>59</v>
      </c>
      <c r="D178" s="285"/>
      <c r="E178" s="285"/>
      <c r="F178" s="308" t="s">
        <v>540</v>
      </c>
      <c r="G178" s="285"/>
      <c r="H178" s="285" t="s">
        <v>610</v>
      </c>
      <c r="I178" s="285" t="s">
        <v>611</v>
      </c>
      <c r="J178" s="285">
        <v>1</v>
      </c>
      <c r="K178" s="333"/>
    </row>
    <row r="179" s="1" customFormat="1" ht="15" customHeight="1">
      <c r="B179" s="310"/>
      <c r="C179" s="285" t="s">
        <v>55</v>
      </c>
      <c r="D179" s="285"/>
      <c r="E179" s="285"/>
      <c r="F179" s="308" t="s">
        <v>540</v>
      </c>
      <c r="G179" s="285"/>
      <c r="H179" s="285" t="s">
        <v>612</v>
      </c>
      <c r="I179" s="285" t="s">
        <v>542</v>
      </c>
      <c r="J179" s="285">
        <v>20</v>
      </c>
      <c r="K179" s="333"/>
    </row>
    <row r="180" s="1" customFormat="1" ht="15" customHeight="1">
      <c r="B180" s="310"/>
      <c r="C180" s="285" t="s">
        <v>56</v>
      </c>
      <c r="D180" s="285"/>
      <c r="E180" s="285"/>
      <c r="F180" s="308" t="s">
        <v>540</v>
      </c>
      <c r="G180" s="285"/>
      <c r="H180" s="285" t="s">
        <v>613</v>
      </c>
      <c r="I180" s="285" t="s">
        <v>542</v>
      </c>
      <c r="J180" s="285">
        <v>255</v>
      </c>
      <c r="K180" s="333"/>
    </row>
    <row r="181" s="1" customFormat="1" ht="15" customHeight="1">
      <c r="B181" s="310"/>
      <c r="C181" s="285" t="s">
        <v>99</v>
      </c>
      <c r="D181" s="285"/>
      <c r="E181" s="285"/>
      <c r="F181" s="308" t="s">
        <v>540</v>
      </c>
      <c r="G181" s="285"/>
      <c r="H181" s="285" t="s">
        <v>504</v>
      </c>
      <c r="I181" s="285" t="s">
        <v>542</v>
      </c>
      <c r="J181" s="285">
        <v>10</v>
      </c>
      <c r="K181" s="333"/>
    </row>
    <row r="182" s="1" customFormat="1" ht="15" customHeight="1">
      <c r="B182" s="310"/>
      <c r="C182" s="285" t="s">
        <v>100</v>
      </c>
      <c r="D182" s="285"/>
      <c r="E182" s="285"/>
      <c r="F182" s="308" t="s">
        <v>540</v>
      </c>
      <c r="G182" s="285"/>
      <c r="H182" s="285" t="s">
        <v>614</v>
      </c>
      <c r="I182" s="285" t="s">
        <v>575</v>
      </c>
      <c r="J182" s="285"/>
      <c r="K182" s="333"/>
    </row>
    <row r="183" s="1" customFormat="1" ht="15" customHeight="1">
      <c r="B183" s="310"/>
      <c r="C183" s="285" t="s">
        <v>615</v>
      </c>
      <c r="D183" s="285"/>
      <c r="E183" s="285"/>
      <c r="F183" s="308" t="s">
        <v>540</v>
      </c>
      <c r="G183" s="285"/>
      <c r="H183" s="285" t="s">
        <v>616</v>
      </c>
      <c r="I183" s="285" t="s">
        <v>575</v>
      </c>
      <c r="J183" s="285"/>
      <c r="K183" s="333"/>
    </row>
    <row r="184" s="1" customFormat="1" ht="15" customHeight="1">
      <c r="B184" s="310"/>
      <c r="C184" s="285" t="s">
        <v>604</v>
      </c>
      <c r="D184" s="285"/>
      <c r="E184" s="285"/>
      <c r="F184" s="308" t="s">
        <v>540</v>
      </c>
      <c r="G184" s="285"/>
      <c r="H184" s="285" t="s">
        <v>617</v>
      </c>
      <c r="I184" s="285" t="s">
        <v>575</v>
      </c>
      <c r="J184" s="285"/>
      <c r="K184" s="333"/>
    </row>
    <row r="185" s="1" customFormat="1" ht="15" customHeight="1">
      <c r="B185" s="310"/>
      <c r="C185" s="285" t="s">
        <v>102</v>
      </c>
      <c r="D185" s="285"/>
      <c r="E185" s="285"/>
      <c r="F185" s="308" t="s">
        <v>546</v>
      </c>
      <c r="G185" s="285"/>
      <c r="H185" s="285" t="s">
        <v>618</v>
      </c>
      <c r="I185" s="285" t="s">
        <v>542</v>
      </c>
      <c r="J185" s="285">
        <v>50</v>
      </c>
      <c r="K185" s="333"/>
    </row>
    <row r="186" s="1" customFormat="1" ht="15" customHeight="1">
      <c r="B186" s="310"/>
      <c r="C186" s="285" t="s">
        <v>619</v>
      </c>
      <c r="D186" s="285"/>
      <c r="E186" s="285"/>
      <c r="F186" s="308" t="s">
        <v>546</v>
      </c>
      <c r="G186" s="285"/>
      <c r="H186" s="285" t="s">
        <v>620</v>
      </c>
      <c r="I186" s="285" t="s">
        <v>621</v>
      </c>
      <c r="J186" s="285"/>
      <c r="K186" s="333"/>
    </row>
    <row r="187" s="1" customFormat="1" ht="15" customHeight="1">
      <c r="B187" s="310"/>
      <c r="C187" s="285" t="s">
        <v>622</v>
      </c>
      <c r="D187" s="285"/>
      <c r="E187" s="285"/>
      <c r="F187" s="308" t="s">
        <v>546</v>
      </c>
      <c r="G187" s="285"/>
      <c r="H187" s="285" t="s">
        <v>623</v>
      </c>
      <c r="I187" s="285" t="s">
        <v>621</v>
      </c>
      <c r="J187" s="285"/>
      <c r="K187" s="333"/>
    </row>
    <row r="188" s="1" customFormat="1" ht="15" customHeight="1">
      <c r="B188" s="310"/>
      <c r="C188" s="285" t="s">
        <v>624</v>
      </c>
      <c r="D188" s="285"/>
      <c r="E188" s="285"/>
      <c r="F188" s="308" t="s">
        <v>546</v>
      </c>
      <c r="G188" s="285"/>
      <c r="H188" s="285" t="s">
        <v>625</v>
      </c>
      <c r="I188" s="285" t="s">
        <v>621</v>
      </c>
      <c r="J188" s="285"/>
      <c r="K188" s="333"/>
    </row>
    <row r="189" s="1" customFormat="1" ht="15" customHeight="1">
      <c r="B189" s="310"/>
      <c r="C189" s="346" t="s">
        <v>626</v>
      </c>
      <c r="D189" s="285"/>
      <c r="E189" s="285"/>
      <c r="F189" s="308" t="s">
        <v>546</v>
      </c>
      <c r="G189" s="285"/>
      <c r="H189" s="285" t="s">
        <v>627</v>
      </c>
      <c r="I189" s="285" t="s">
        <v>628</v>
      </c>
      <c r="J189" s="347" t="s">
        <v>629</v>
      </c>
      <c r="K189" s="333"/>
    </row>
    <row r="190" s="16" customFormat="1" ht="15" customHeight="1">
      <c r="B190" s="348"/>
      <c r="C190" s="349" t="s">
        <v>630</v>
      </c>
      <c r="D190" s="350"/>
      <c r="E190" s="350"/>
      <c r="F190" s="351" t="s">
        <v>546</v>
      </c>
      <c r="G190" s="350"/>
      <c r="H190" s="350" t="s">
        <v>631</v>
      </c>
      <c r="I190" s="350" t="s">
        <v>628</v>
      </c>
      <c r="J190" s="352" t="s">
        <v>629</v>
      </c>
      <c r="K190" s="353"/>
    </row>
    <row r="191" s="1" customFormat="1" ht="15" customHeight="1">
      <c r="B191" s="310"/>
      <c r="C191" s="346" t="s">
        <v>44</v>
      </c>
      <c r="D191" s="285"/>
      <c r="E191" s="285"/>
      <c r="F191" s="308" t="s">
        <v>540</v>
      </c>
      <c r="G191" s="285"/>
      <c r="H191" s="282" t="s">
        <v>632</v>
      </c>
      <c r="I191" s="285" t="s">
        <v>633</v>
      </c>
      <c r="J191" s="285"/>
      <c r="K191" s="333"/>
    </row>
    <row r="192" s="1" customFormat="1" ht="15" customHeight="1">
      <c r="B192" s="310"/>
      <c r="C192" s="346" t="s">
        <v>634</v>
      </c>
      <c r="D192" s="285"/>
      <c r="E192" s="285"/>
      <c r="F192" s="308" t="s">
        <v>540</v>
      </c>
      <c r="G192" s="285"/>
      <c r="H192" s="285" t="s">
        <v>635</v>
      </c>
      <c r="I192" s="285" t="s">
        <v>575</v>
      </c>
      <c r="J192" s="285"/>
      <c r="K192" s="333"/>
    </row>
    <row r="193" s="1" customFormat="1" ht="15" customHeight="1">
      <c r="B193" s="310"/>
      <c r="C193" s="346" t="s">
        <v>636</v>
      </c>
      <c r="D193" s="285"/>
      <c r="E193" s="285"/>
      <c r="F193" s="308" t="s">
        <v>540</v>
      </c>
      <c r="G193" s="285"/>
      <c r="H193" s="285" t="s">
        <v>637</v>
      </c>
      <c r="I193" s="285" t="s">
        <v>575</v>
      </c>
      <c r="J193" s="285"/>
      <c r="K193" s="333"/>
    </row>
    <row r="194" s="1" customFormat="1" ht="15" customHeight="1">
      <c r="B194" s="310"/>
      <c r="C194" s="346" t="s">
        <v>638</v>
      </c>
      <c r="D194" s="285"/>
      <c r="E194" s="285"/>
      <c r="F194" s="308" t="s">
        <v>546</v>
      </c>
      <c r="G194" s="285"/>
      <c r="H194" s="285" t="s">
        <v>639</v>
      </c>
      <c r="I194" s="285" t="s">
        <v>575</v>
      </c>
      <c r="J194" s="285"/>
      <c r="K194" s="333"/>
    </row>
    <row r="195" s="1" customFormat="1" ht="15" customHeight="1">
      <c r="B195" s="339"/>
      <c r="C195" s="354"/>
      <c r="D195" s="319"/>
      <c r="E195" s="319"/>
      <c r="F195" s="319"/>
      <c r="G195" s="319"/>
      <c r="H195" s="319"/>
      <c r="I195" s="319"/>
      <c r="J195" s="319"/>
      <c r="K195" s="340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321"/>
      <c r="C197" s="331"/>
      <c r="D197" s="331"/>
      <c r="E197" s="331"/>
      <c r="F197" s="341"/>
      <c r="G197" s="331"/>
      <c r="H197" s="331"/>
      <c r="I197" s="331"/>
      <c r="J197" s="331"/>
      <c r="K197" s="321"/>
    </row>
    <row r="198" s="1" customFormat="1" ht="18.75" customHeight="1">
      <c r="B198" s="293"/>
      <c r="C198" s="293"/>
      <c r="D198" s="293"/>
      <c r="E198" s="293"/>
      <c r="F198" s="293"/>
      <c r="G198" s="293"/>
      <c r="H198" s="293"/>
      <c r="I198" s="293"/>
      <c r="J198" s="293"/>
      <c r="K198" s="293"/>
    </row>
    <row r="199" s="1" customFormat="1" ht="13.5">
      <c r="B199" s="272"/>
      <c r="C199" s="273"/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1">
      <c r="B200" s="275"/>
      <c r="C200" s="276" t="s">
        <v>640</v>
      </c>
      <c r="D200" s="276"/>
      <c r="E200" s="276"/>
      <c r="F200" s="276"/>
      <c r="G200" s="276"/>
      <c r="H200" s="276"/>
      <c r="I200" s="276"/>
      <c r="J200" s="276"/>
      <c r="K200" s="277"/>
    </row>
    <row r="201" s="1" customFormat="1" ht="25.5" customHeight="1">
      <c r="B201" s="275"/>
      <c r="C201" s="355" t="s">
        <v>641</v>
      </c>
      <c r="D201" s="355"/>
      <c r="E201" s="355"/>
      <c r="F201" s="355" t="s">
        <v>642</v>
      </c>
      <c r="G201" s="356"/>
      <c r="H201" s="355" t="s">
        <v>643</v>
      </c>
      <c r="I201" s="355"/>
      <c r="J201" s="355"/>
      <c r="K201" s="277"/>
    </row>
    <row r="202" s="1" customFormat="1" ht="5.25" customHeight="1">
      <c r="B202" s="310"/>
      <c r="C202" s="305"/>
      <c r="D202" s="305"/>
      <c r="E202" s="305"/>
      <c r="F202" s="305"/>
      <c r="G202" s="331"/>
      <c r="H202" s="305"/>
      <c r="I202" s="305"/>
      <c r="J202" s="305"/>
      <c r="K202" s="333"/>
    </row>
    <row r="203" s="1" customFormat="1" ht="15" customHeight="1">
      <c r="B203" s="310"/>
      <c r="C203" s="285" t="s">
        <v>633</v>
      </c>
      <c r="D203" s="285"/>
      <c r="E203" s="285"/>
      <c r="F203" s="308" t="s">
        <v>45</v>
      </c>
      <c r="G203" s="285"/>
      <c r="H203" s="285" t="s">
        <v>644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46</v>
      </c>
      <c r="G204" s="285"/>
      <c r="H204" s="285" t="s">
        <v>645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49</v>
      </c>
      <c r="G205" s="285"/>
      <c r="H205" s="285" t="s">
        <v>646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47</v>
      </c>
      <c r="G206" s="285"/>
      <c r="H206" s="285" t="s">
        <v>647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 t="s">
        <v>48</v>
      </c>
      <c r="G207" s="285"/>
      <c r="H207" s="285" t="s">
        <v>648</v>
      </c>
      <c r="I207" s="285"/>
      <c r="J207" s="285"/>
      <c r="K207" s="333"/>
    </row>
    <row r="208" s="1" customFormat="1" ht="15" customHeight="1">
      <c r="B208" s="310"/>
      <c r="C208" s="285"/>
      <c r="D208" s="285"/>
      <c r="E208" s="285"/>
      <c r="F208" s="308"/>
      <c r="G208" s="285"/>
      <c r="H208" s="285"/>
      <c r="I208" s="285"/>
      <c r="J208" s="285"/>
      <c r="K208" s="333"/>
    </row>
    <row r="209" s="1" customFormat="1" ht="15" customHeight="1">
      <c r="B209" s="310"/>
      <c r="C209" s="285" t="s">
        <v>587</v>
      </c>
      <c r="D209" s="285"/>
      <c r="E209" s="285"/>
      <c r="F209" s="308" t="s">
        <v>80</v>
      </c>
      <c r="G209" s="285"/>
      <c r="H209" s="285" t="s">
        <v>649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483</v>
      </c>
      <c r="G210" s="285"/>
      <c r="H210" s="285" t="s">
        <v>484</v>
      </c>
      <c r="I210" s="285"/>
      <c r="J210" s="285"/>
      <c r="K210" s="333"/>
    </row>
    <row r="211" s="1" customFormat="1" ht="15" customHeight="1">
      <c r="B211" s="310"/>
      <c r="C211" s="285"/>
      <c r="D211" s="285"/>
      <c r="E211" s="285"/>
      <c r="F211" s="308" t="s">
        <v>481</v>
      </c>
      <c r="G211" s="285"/>
      <c r="H211" s="285" t="s">
        <v>650</v>
      </c>
      <c r="I211" s="285"/>
      <c r="J211" s="285"/>
      <c r="K211" s="333"/>
    </row>
    <row r="212" s="1" customFormat="1" ht="15" customHeight="1">
      <c r="B212" s="357"/>
      <c r="C212" s="285"/>
      <c r="D212" s="285"/>
      <c r="E212" s="285"/>
      <c r="F212" s="308" t="s">
        <v>485</v>
      </c>
      <c r="G212" s="346"/>
      <c r="H212" s="337" t="s">
        <v>486</v>
      </c>
      <c r="I212" s="337"/>
      <c r="J212" s="337"/>
      <c r="K212" s="358"/>
    </row>
    <row r="213" s="1" customFormat="1" ht="15" customHeight="1">
      <c r="B213" s="357"/>
      <c r="C213" s="285"/>
      <c r="D213" s="285"/>
      <c r="E213" s="285"/>
      <c r="F213" s="308" t="s">
        <v>487</v>
      </c>
      <c r="G213" s="346"/>
      <c r="H213" s="337" t="s">
        <v>463</v>
      </c>
      <c r="I213" s="337"/>
      <c r="J213" s="337"/>
      <c r="K213" s="358"/>
    </row>
    <row r="214" s="1" customFormat="1" ht="15" customHeight="1">
      <c r="B214" s="357"/>
      <c r="C214" s="285"/>
      <c r="D214" s="285"/>
      <c r="E214" s="285"/>
      <c r="F214" s="308"/>
      <c r="G214" s="346"/>
      <c r="H214" s="337"/>
      <c r="I214" s="337"/>
      <c r="J214" s="337"/>
      <c r="K214" s="358"/>
    </row>
    <row r="215" s="1" customFormat="1" ht="15" customHeight="1">
      <c r="B215" s="357"/>
      <c r="C215" s="285" t="s">
        <v>611</v>
      </c>
      <c r="D215" s="285"/>
      <c r="E215" s="285"/>
      <c r="F215" s="308">
        <v>1</v>
      </c>
      <c r="G215" s="346"/>
      <c r="H215" s="337" t="s">
        <v>651</v>
      </c>
      <c r="I215" s="337"/>
      <c r="J215" s="337"/>
      <c r="K215" s="358"/>
    </row>
    <row r="216" s="1" customFormat="1" ht="15" customHeight="1">
      <c r="B216" s="357"/>
      <c r="C216" s="285"/>
      <c r="D216" s="285"/>
      <c r="E216" s="285"/>
      <c r="F216" s="308">
        <v>2</v>
      </c>
      <c r="G216" s="346"/>
      <c r="H216" s="337" t="s">
        <v>652</v>
      </c>
      <c r="I216" s="337"/>
      <c r="J216" s="337"/>
      <c r="K216" s="358"/>
    </row>
    <row r="217" s="1" customFormat="1" ht="15" customHeight="1">
      <c r="B217" s="357"/>
      <c r="C217" s="285"/>
      <c r="D217" s="285"/>
      <c r="E217" s="285"/>
      <c r="F217" s="308">
        <v>3</v>
      </c>
      <c r="G217" s="346"/>
      <c r="H217" s="337" t="s">
        <v>653</v>
      </c>
      <c r="I217" s="337"/>
      <c r="J217" s="337"/>
      <c r="K217" s="358"/>
    </row>
    <row r="218" s="1" customFormat="1" ht="15" customHeight="1">
      <c r="B218" s="357"/>
      <c r="C218" s="285"/>
      <c r="D218" s="285"/>
      <c r="E218" s="285"/>
      <c r="F218" s="308">
        <v>4</v>
      </c>
      <c r="G218" s="346"/>
      <c r="H218" s="337" t="s">
        <v>654</v>
      </c>
      <c r="I218" s="337"/>
      <c r="J218" s="337"/>
      <c r="K218" s="358"/>
    </row>
    <row r="219" s="1" customFormat="1" ht="12.75" customHeight="1">
      <c r="B219" s="359"/>
      <c r="C219" s="360"/>
      <c r="D219" s="360"/>
      <c r="E219" s="360"/>
      <c r="F219" s="360"/>
      <c r="G219" s="360"/>
      <c r="H219" s="360"/>
      <c r="I219" s="360"/>
      <c r="J219" s="360"/>
      <c r="K219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Požárová Lenka</dc:creator>
  <cp:lastModifiedBy>Požárová Lenka</cp:lastModifiedBy>
  <dcterms:created xsi:type="dcterms:W3CDTF">2024-08-26T10:08:32Z</dcterms:created>
  <dcterms:modified xsi:type="dcterms:W3CDTF">2024-08-26T10:08:38Z</dcterms:modified>
</cp:coreProperties>
</file>